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480" windowHeight="7200" tabRatio="929" activeTab="0"/>
  </bookViews>
  <sheets>
    <sheet name="Titulní strana" sheetId="1" r:id="rId1"/>
    <sheet name="NSS-A" sheetId="2" r:id="rId2"/>
    <sheet name="NSS-B" sheetId="3" r:id="rId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'NSS-A'!$A$1:$AA$23</definedName>
    <definedName name="_xlnm.Print_Area" localSheetId="2">'NSS-B'!$A$1:$AA$24</definedName>
    <definedName name="_xlnm.Print_Area" localSheetId="0">'Titulní strana'!$A$1:$E$54</definedName>
  </definedNames>
  <calcPr fullCalcOnLoad="1"/>
</workbook>
</file>

<file path=xl/sharedStrings.xml><?xml version="1.0" encoding="utf-8"?>
<sst xmlns="http://schemas.openxmlformats.org/spreadsheetml/2006/main" count="290" uniqueCount="177">
  <si>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</si>
  <si>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</si>
  <si>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</si>
  <si>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</si>
  <si>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</si>
  <si>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</si>
  <si>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</si>
  <si>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</si>
  <si>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</si>
  <si>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</si>
  <si>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</si>
  <si>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</si>
  <si>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</si>
  <si>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</si>
  <si>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</si>
  <si>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</si>
  <si>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</si>
  <si>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</si>
  <si>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</si>
  <si>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</si>
  <si>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</si>
  <si>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</si>
  <si>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</si>
  <si>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</si>
  <si>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</si>
  <si>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</si>
  <si>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</si>
  <si>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</si>
  <si>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</si>
  <si>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</si>
  <si>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</si>
  <si>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</si>
  <si>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</si>
  <si>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</si>
  <si>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</si>
  <si>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</si>
  <si>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</si>
  <si>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</si>
  <si>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</si>
  <si>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</si>
  <si>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</si>
  <si>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</si>
  <si>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</si>
  <si>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Lubomír Jedlička</t>
  </si>
  <si>
    <t>R-125</t>
  </si>
  <si>
    <t>František Hosnedl</t>
  </si>
  <si>
    <t>R-27</t>
  </si>
  <si>
    <t>Výsledky zpracoval: Jan Jedlička , kontrola Jiří Špinar-ved sekce NS</t>
  </si>
  <si>
    <t>1:20</t>
  </si>
  <si>
    <t>1:10</t>
  </si>
  <si>
    <t>1:12</t>
  </si>
  <si>
    <t>Otakar Holan</t>
  </si>
  <si>
    <t>Jan Jedlička</t>
  </si>
  <si>
    <t>R-24</t>
  </si>
  <si>
    <t>Emler Vratislav</t>
  </si>
  <si>
    <t>CZ-11/A</t>
  </si>
  <si>
    <t>Bohuslav Cirhan</t>
  </si>
  <si>
    <t>"NAUTILUS"Proboštov</t>
  </si>
  <si>
    <t>Pavel Jedlička</t>
  </si>
  <si>
    <t>Petr Jíša</t>
  </si>
  <si>
    <t>R-15</t>
  </si>
  <si>
    <t>R-85</t>
  </si>
  <si>
    <t>KLoM Fregata Bakov n. J.</t>
  </si>
  <si>
    <t>CZ-02/A/OS</t>
  </si>
  <si>
    <t>KLM "Royal Dux" Duchcov</t>
  </si>
  <si>
    <t>CZ-22/A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</si>
  <si>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</si>
  <si>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</si>
  <si>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</si>
  <si>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</si>
  <si>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</si>
  <si>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</si>
  <si>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</si>
  <si>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</si>
  <si>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</si>
  <si>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</si>
  <si>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</si>
  <si>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</si>
  <si>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</si>
  <si>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Ábel Štefan</t>
  </si>
  <si>
    <t>SK</t>
  </si>
  <si>
    <t>Gipsy Moth IV</t>
  </si>
  <si>
    <t>1:12,6</t>
  </si>
  <si>
    <t>Sea Wind</t>
  </si>
  <si>
    <t>1:22</t>
  </si>
  <si>
    <t>Chmelka František</t>
  </si>
  <si>
    <t>Trigger</t>
  </si>
  <si>
    <t>1:15</t>
  </si>
  <si>
    <t>Slížek Josef</t>
  </si>
  <si>
    <t>028-008</t>
  </si>
  <si>
    <t>Endeavour</t>
  </si>
  <si>
    <t>Uherková Marcela</t>
  </si>
  <si>
    <t>480-008</t>
  </si>
  <si>
    <t>Corona SK 40</t>
  </si>
  <si>
    <t>Zapletal Karel</t>
  </si>
  <si>
    <t>134-006</t>
  </si>
  <si>
    <t>Rozhodčí                 1</t>
  </si>
  <si>
    <t>NSS - B</t>
  </si>
  <si>
    <t>Egrt Karel</t>
  </si>
  <si>
    <t>091-001</t>
  </si>
  <si>
    <t>Thalassa</t>
  </si>
  <si>
    <t>131-027</t>
  </si>
  <si>
    <t>Atlantis</t>
  </si>
  <si>
    <t>Kroupa Milan</t>
  </si>
  <si>
    <t>131-011</t>
  </si>
  <si>
    <t>Medveděv Michal</t>
  </si>
  <si>
    <t>131-022</t>
  </si>
  <si>
    <t>Zeman Jaroslav</t>
  </si>
  <si>
    <t>028-010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</si>
  <si>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</si>
  <si>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</si>
  <si>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</si>
  <si>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</si>
  <si>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ATC Eden Jinolice</t>
  </si>
  <si>
    <t>Zdeněk Tomášek</t>
  </si>
  <si>
    <t>Adix</t>
  </si>
  <si>
    <t>Šimůnek Karel</t>
  </si>
  <si>
    <t>316-010</t>
  </si>
  <si>
    <t>Dove</t>
  </si>
  <si>
    <t>SK - Bratislava</t>
  </si>
  <si>
    <t>1:45</t>
  </si>
  <si>
    <t>Admirál Jablonec n. N.</t>
  </si>
  <si>
    <t>Vladimír Bláha</t>
  </si>
  <si>
    <t>1:16</t>
  </si>
  <si>
    <t>Iona</t>
  </si>
  <si>
    <t>Dorian Gray 2</t>
  </si>
  <si>
    <t>KLM Drozdov</t>
  </si>
  <si>
    <t>Pen Duick</t>
  </si>
  <si>
    <t>Mrákota Josef</t>
  </si>
  <si>
    <t>Delta Pardubice</t>
  </si>
  <si>
    <t>168-027</t>
  </si>
  <si>
    <t>Spray</t>
  </si>
  <si>
    <t>1:11</t>
  </si>
  <si>
    <t>Soutěž: 1. soutěž  "Seriálu MiČR - NS"; Jinolice; ATC Eden 2009</t>
  </si>
  <si>
    <t>Termín: 22.05.2009 - 23.05.2009</t>
  </si>
  <si>
    <t>1. soutěž "Seriálu MiČR - NS" – Jinolice, ATC Eden</t>
  </si>
  <si>
    <t>Petr Hlava</t>
  </si>
  <si>
    <t>Kamil Němec</t>
  </si>
  <si>
    <t>Zdeněk Tomášk ml.</t>
  </si>
  <si>
    <t>CZ-20/B</t>
  </si>
  <si>
    <t>Ing. Zdeněk Tomášek</t>
  </si>
  <si>
    <t>NSS</t>
  </si>
  <si>
    <t>start. č. 3:</t>
  </si>
  <si>
    <t>Ved.startov. č. 3:</t>
  </si>
  <si>
    <t>Výsledková listina   Lo-17</t>
  </si>
  <si>
    <t>131-058</t>
  </si>
  <si>
    <t>Jakubík Miloš</t>
  </si>
  <si>
    <t>KLoM Morava Hodonín</t>
  </si>
  <si>
    <t>336-xxx</t>
  </si>
  <si>
    <t>MK Slezsko Český Těšín</t>
  </si>
  <si>
    <t>Kozák Peter</t>
  </si>
  <si>
    <t>Prievidza</t>
  </si>
  <si>
    <t>Delfín</t>
  </si>
  <si>
    <t>Jiří Linhart</t>
  </si>
  <si>
    <t>Václav Podlešák</t>
  </si>
  <si>
    <t>Jan Červíček</t>
  </si>
  <si>
    <t>Ladislav Hanuška</t>
  </si>
  <si>
    <t>22.5. v 9:00 nástupem závodníků</t>
  </si>
  <si>
    <t>od 10:00 do 16:00 hodnocení modelů</t>
  </si>
  <si>
    <t>od 9:30 do 20:00 soutěžní jízdy</t>
  </si>
  <si>
    <t>Oblačno, mírný vítr</t>
  </si>
  <si>
    <t>R-12</t>
  </si>
  <si>
    <t>R-36</t>
  </si>
  <si>
    <t>F2, F4, DS</t>
  </si>
  <si>
    <t>Ivan Grňa</t>
  </si>
  <si>
    <t>CZ-13/A</t>
  </si>
  <si>
    <t>R-100</t>
  </si>
  <si>
    <t>CZ-25/B</t>
  </si>
  <si>
    <t>R-19</t>
  </si>
  <si>
    <t>22. - 23.5.2009</t>
  </si>
  <si>
    <t>členové MK Česílko - Valdice</t>
  </si>
  <si>
    <t>Nashledanou se těší modeláři z MK Česílko - Valdice</t>
  </si>
  <si>
    <t>Program jízd tím nebyl narušen.</t>
  </si>
  <si>
    <t>22.5. cca 1 hod. krupobití s výrazným poklesem teploty.</t>
  </si>
  <si>
    <t>23.5. v 19:00 vyhlášení výsledků soutěže</t>
  </si>
  <si>
    <t xml:space="preserve">23.5. v 11:00 konec jízd, </t>
  </si>
  <si>
    <t>CZ-29/B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</si>
</sst>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2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23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0" fontId="5" fillId="0" borderId="0" xfId="23" applyFont="1">
      <alignment/>
      <protection/>
    </xf>
    <xf numFmtId="14" fontId="4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5" fillId="0" borderId="0" xfId="23" applyFont="1" applyAlignment="1">
      <alignment horizontal="right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left"/>
      <protection/>
    </xf>
    <xf numFmtId="0" fontId="6" fillId="0" borderId="0" xfId="20" applyFont="1" applyAlignment="1">
      <alignment horizontal="right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20" applyFont="1" applyAlignment="1">
      <alignment horizontal="righ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49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1" fontId="12" fillId="0" borderId="5" xfId="0" applyNumberFormat="1" applyFont="1" applyBorder="1" applyAlignment="1">
      <alignment horizontal="center"/>
    </xf>
    <xf numFmtId="0" fontId="4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 horizontal="left"/>
      <protection/>
    </xf>
    <xf numFmtId="0" fontId="4" fillId="0" borderId="0" xfId="20" applyFont="1" applyFill="1" applyBorder="1" applyAlignment="1">
      <alignment horizontal="left"/>
      <protection/>
    </xf>
    <xf numFmtId="0" fontId="5" fillId="0" borderId="0" xfId="23" applyFont="1" applyFill="1">
      <alignment/>
      <protection/>
    </xf>
    <xf numFmtId="0" fontId="0" fillId="0" borderId="0" xfId="20" applyFont="1" applyAlignment="1">
      <alignment horizontal="right"/>
      <protection/>
    </xf>
    <xf numFmtId="49" fontId="12" fillId="2" borderId="8" xfId="0" applyNumberFormat="1" applyFont="1" applyFill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28" applyFont="1" applyFill="1" applyBorder="1" applyAlignment="1">
      <alignment vertical="center"/>
      <protection/>
    </xf>
    <xf numFmtId="49" fontId="0" fillId="0" borderId="3" xfId="28" applyNumberFormat="1" applyFont="1" applyFill="1" applyBorder="1" applyAlignment="1">
      <alignment horizontal="center" vertical="center"/>
      <protection/>
    </xf>
    <xf numFmtId="165" fontId="19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/>
    </xf>
    <xf numFmtId="4" fontId="12" fillId="0" borderId="3" xfId="28" applyNumberFormat="1" applyFont="1" applyFill="1" applyBorder="1" applyAlignment="1">
      <alignment horizontal="center" vertical="center"/>
      <protection/>
    </xf>
    <xf numFmtId="1" fontId="0" fillId="0" borderId="3" xfId="28" applyNumberFormat="1" applyFont="1" applyFill="1" applyBorder="1" applyAlignment="1">
      <alignment horizontal="center" vertical="center"/>
      <protection/>
    </xf>
    <xf numFmtId="1" fontId="0" fillId="0" borderId="13" xfId="28" applyNumberFormat="1" applyFont="1" applyFill="1" applyBorder="1" applyAlignment="1">
      <alignment horizontal="center" vertical="center"/>
      <protection/>
    </xf>
    <xf numFmtId="1" fontId="0" fillId="0" borderId="2" xfId="0" applyNumberForma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28" applyFont="1" applyFill="1" applyBorder="1" applyAlignment="1">
      <alignment vertical="center"/>
      <protection/>
    </xf>
    <xf numFmtId="49" fontId="0" fillId="0" borderId="5" xfId="28" applyNumberFormat="1" applyFont="1" applyFill="1" applyBorder="1" applyAlignment="1">
      <alignment horizontal="center" vertical="center"/>
      <protection/>
    </xf>
    <xf numFmtId="3" fontId="1" fillId="0" borderId="5" xfId="25" applyNumberFormat="1" applyFont="1" applyFill="1" applyBorder="1" applyAlignment="1" applyProtection="1">
      <alignment horizontal="center" vertical="center"/>
      <protection locked="0"/>
    </xf>
    <xf numFmtId="164" fontId="1" fillId="0" borderId="5" xfId="25" applyNumberFormat="1" applyFont="1" applyFill="1" applyBorder="1" applyAlignment="1" applyProtection="1">
      <alignment horizontal="center" vertical="center"/>
      <protection locked="0"/>
    </xf>
    <xf numFmtId="4" fontId="1" fillId="0" borderId="5" xfId="25" applyNumberFormat="1" applyFont="1" applyFill="1" applyBorder="1" applyAlignment="1" applyProtection="1">
      <alignment horizontal="center" vertical="center"/>
      <protection locked="0"/>
    </xf>
    <xf numFmtId="165" fontId="19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  <xf numFmtId="4" fontId="12" fillId="0" borderId="5" xfId="28" applyNumberFormat="1" applyFont="1" applyFill="1" applyBorder="1" applyAlignment="1">
      <alignment horizontal="center" vertical="center"/>
      <protection/>
    </xf>
    <xf numFmtId="1" fontId="0" fillId="0" borderId="5" xfId="28" applyNumberFormat="1" applyFont="1" applyFill="1" applyBorder="1" applyAlignment="1">
      <alignment horizontal="center" vertical="center"/>
      <protection/>
    </xf>
    <xf numFmtId="1" fontId="0" fillId="0" borderId="16" xfId="28" applyNumberFormat="1" applyFont="1" applyFill="1" applyBorder="1" applyAlignment="1">
      <alignment horizontal="center" vertical="center"/>
      <protection/>
    </xf>
    <xf numFmtId="1" fontId="0" fillId="0" borderId="4" xfId="0" applyNumberForma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0" fillId="0" borderId="16" xfId="28" applyFont="1" applyFill="1" applyBorder="1" applyAlignment="1">
      <alignment vertical="center"/>
      <protection/>
    </xf>
    <xf numFmtId="0" fontId="0" fillId="0" borderId="7" xfId="0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4" fontId="12" fillId="0" borderId="1" xfId="28" applyNumberFormat="1" applyFont="1" applyFill="1" applyBorder="1" applyAlignment="1">
      <alignment horizontal="center" vertical="center"/>
      <protection/>
    </xf>
    <xf numFmtId="1" fontId="0" fillId="0" borderId="1" xfId="28" applyNumberFormat="1" applyFont="1" applyFill="1" applyBorder="1" applyAlignment="1">
      <alignment horizontal="center" vertical="center"/>
      <protection/>
    </xf>
    <xf numFmtId="1" fontId="0" fillId="0" borderId="12" xfId="28" applyNumberFormat="1" applyFont="1" applyFill="1" applyBorder="1" applyAlignment="1">
      <alignment horizontal="center" vertical="center"/>
      <protection/>
    </xf>
    <xf numFmtId="1" fontId="0" fillId="0" borderId="7" xfId="0" applyNumberFormat="1" applyFill="1" applyBorder="1" applyAlignment="1">
      <alignment horizontal="center"/>
    </xf>
    <xf numFmtId="1" fontId="12" fillId="0" borderId="19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0" fillId="0" borderId="5" xfId="24" applyFont="1" applyBorder="1">
      <alignment/>
      <protection/>
    </xf>
    <xf numFmtId="0" fontId="13" fillId="0" borderId="16" xfId="0" applyFont="1" applyBorder="1" applyAlignment="1">
      <alignment/>
    </xf>
    <xf numFmtId="3" fontId="1" fillId="0" borderId="3" xfId="26" applyNumberFormat="1" applyFont="1" applyFill="1" applyBorder="1" applyAlignment="1" applyProtection="1">
      <alignment horizontal="center" vertical="center"/>
      <protection locked="0"/>
    </xf>
    <xf numFmtId="164" fontId="1" fillId="0" borderId="3" xfId="26" applyNumberFormat="1" applyFont="1" applyFill="1" applyBorder="1" applyAlignment="1" applyProtection="1">
      <alignment horizontal="center" vertical="center"/>
      <protection locked="0"/>
    </xf>
    <xf numFmtId="4" fontId="1" fillId="0" borderId="3" xfId="26" applyNumberFormat="1" applyFont="1" applyFill="1" applyBorder="1" applyAlignment="1" applyProtection="1">
      <alignment horizontal="center" vertical="center"/>
      <protection locked="0"/>
    </xf>
    <xf numFmtId="3" fontId="1" fillId="0" borderId="5" xfId="26" applyNumberFormat="1" applyFont="1" applyFill="1" applyBorder="1" applyAlignment="1" applyProtection="1">
      <alignment horizontal="center" vertical="center"/>
      <protection locked="0"/>
    </xf>
    <xf numFmtId="164" fontId="1" fillId="0" borderId="5" xfId="26" applyNumberFormat="1" applyFont="1" applyFill="1" applyBorder="1" applyAlignment="1" applyProtection="1">
      <alignment horizontal="center" vertical="center"/>
      <protection locked="0"/>
    </xf>
    <xf numFmtId="4" fontId="1" fillId="0" borderId="5" xfId="26" applyNumberFormat="1" applyFont="1" applyFill="1" applyBorder="1" applyAlignment="1" applyProtection="1">
      <alignment horizontal="center" vertical="center"/>
      <protection locked="0"/>
    </xf>
    <xf numFmtId="3" fontId="1" fillId="0" borderId="1" xfId="26" applyNumberFormat="1" applyFont="1" applyFill="1" applyBorder="1" applyAlignment="1" applyProtection="1">
      <alignment horizontal="center" vertical="center"/>
      <protection locked="0"/>
    </xf>
    <xf numFmtId="164" fontId="1" fillId="0" borderId="1" xfId="26" applyNumberFormat="1" applyFont="1" applyFill="1" applyBorder="1" applyAlignment="1" applyProtection="1">
      <alignment horizontal="center" vertical="center"/>
      <protection locked="0"/>
    </xf>
    <xf numFmtId="4" fontId="1" fillId="0" borderId="1" xfId="26" applyNumberFormat="1" applyFont="1" applyFill="1" applyBorder="1" applyAlignment="1" applyProtection="1">
      <alignment horizontal="center" vertical="center"/>
      <protection locked="0"/>
    </xf>
    <xf numFmtId="0" fontId="0" fillId="0" borderId="5" xfId="27" applyFont="1" applyBorder="1">
      <alignment/>
      <protection/>
    </xf>
    <xf numFmtId="49" fontId="1" fillId="0" borderId="21" xfId="22" applyNumberFormat="1" applyBorder="1" applyAlignment="1">
      <alignment vertical="center"/>
      <protection/>
    </xf>
    <xf numFmtId="49" fontId="1" fillId="0" borderId="21" xfId="21" applyNumberFormat="1" applyFont="1" applyBorder="1" applyAlignment="1">
      <alignment vertical="center"/>
      <protection/>
    </xf>
    <xf numFmtId="0" fontId="4" fillId="0" borderId="0" xfId="20" applyFont="1" applyAlignment="1">
      <alignment horizontal="left"/>
      <protection/>
    </xf>
    <xf numFmtId="49" fontId="0" fillId="0" borderId="5" xfId="28" applyNumberFormat="1" applyFont="1" applyFill="1" applyBorder="1" applyAlignment="1">
      <alignment horizontal="left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28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3" xfId="28" applyFont="1" applyFill="1" applyBorder="1" applyAlignment="1">
      <alignment horizontal="center" vertical="center"/>
      <protection/>
    </xf>
    <xf numFmtId="49" fontId="0" fillId="0" borderId="3" xfId="28" applyNumberFormat="1" applyFont="1" applyFill="1" applyBorder="1" applyAlignment="1">
      <alignment horizontal="left" vertical="center"/>
      <protection/>
    </xf>
    <xf numFmtId="0" fontId="0" fillId="0" borderId="25" xfId="28" applyFont="1" applyFill="1" applyBorder="1" applyAlignment="1">
      <alignment horizontal="center" vertical="center"/>
      <protection/>
    </xf>
    <xf numFmtId="0" fontId="0" fillId="0" borderId="8" xfId="28" applyFont="1" applyFill="1" applyBorder="1" applyAlignment="1">
      <alignment vertical="center"/>
      <protection/>
    </xf>
    <xf numFmtId="49" fontId="0" fillId="0" borderId="1" xfId="0" applyNumberFormat="1" applyBorder="1" applyAlignment="1">
      <alignment horizontal="center" vertical="center"/>
    </xf>
    <xf numFmtId="0" fontId="0" fillId="0" borderId="26" xfId="28" applyFont="1" applyFill="1" applyBorder="1" applyAlignment="1">
      <alignment horizontal="left" vertical="center"/>
      <protection/>
    </xf>
    <xf numFmtId="0" fontId="0" fillId="0" borderId="12" xfId="28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3" fontId="1" fillId="0" borderId="1" xfId="25" applyNumberFormat="1" applyFont="1" applyFill="1" applyBorder="1" applyAlignment="1" applyProtection="1">
      <alignment horizontal="center" vertical="center"/>
      <protection locked="0"/>
    </xf>
    <xf numFmtId="164" fontId="1" fillId="0" borderId="1" xfId="25" applyNumberFormat="1" applyFont="1" applyFill="1" applyBorder="1" applyAlignment="1" applyProtection="1">
      <alignment horizontal="center" vertical="center"/>
      <protection locked="0"/>
    </xf>
    <xf numFmtId="4" fontId="1" fillId="0" borderId="1" xfId="25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2" fillId="0" borderId="15" xfId="0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2" fillId="0" borderId="3" xfId="0" applyNumberFormat="1" applyFont="1" applyBorder="1" applyAlignment="1">
      <alignment/>
    </xf>
    <xf numFmtId="0" fontId="12" fillId="2" borderId="27" xfId="0" applyFont="1" applyFill="1" applyBorder="1" applyAlignment="1">
      <alignment horizontal="center" vertical="center" wrapText="1"/>
    </xf>
    <xf numFmtId="49" fontId="20" fillId="0" borderId="0" xfId="23" applyNumberFormat="1" applyFont="1" applyBorder="1" applyAlignment="1">
      <alignment horizontal="center"/>
      <protection/>
    </xf>
    <xf numFmtId="49" fontId="21" fillId="0" borderId="0" xfId="23" applyNumberFormat="1" applyFont="1" applyBorder="1" applyAlignment="1">
      <alignment horizontal="center"/>
      <protection/>
    </xf>
    <xf numFmtId="0" fontId="4" fillId="0" borderId="0" xfId="20" applyFont="1" applyBorder="1" applyAlignment="1">
      <alignment horizontal="left"/>
      <protection/>
    </xf>
    <xf numFmtId="0" fontId="8" fillId="0" borderId="0" xfId="20" applyFont="1" applyBorder="1" applyAlignment="1">
      <alignment horizontal="center"/>
      <protection/>
    </xf>
    <xf numFmtId="0" fontId="9" fillId="0" borderId="0" xfId="17" applyNumberForma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13" fillId="0" borderId="5" xfId="0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0" fontId="12" fillId="2" borderId="2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2" fillId="2" borderId="2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3" fillId="0" borderId="32" xfId="0" applyFont="1" applyBorder="1" applyAlignment="1">
      <alignment/>
    </xf>
    <xf numFmtId="0" fontId="0" fillId="0" borderId="4" xfId="0" applyBorder="1" applyAlignment="1">
      <alignment/>
    </xf>
    <xf numFmtId="0" fontId="12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2" fillId="0" borderId="7" xfId="0" applyFont="1" applyBorder="1" applyAlignment="1">
      <alignment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orohr_ 2003k" xfId="20"/>
    <cellStyle name="normální_F4-A jun" xfId="21"/>
    <cellStyle name="normální_F4-A sen" xfId="22"/>
    <cellStyle name="normální_netolice2005" xfId="23"/>
    <cellStyle name="normální_Regatta_vysl" xfId="24"/>
    <cellStyle name="normální_Regatta_vysl_06" xfId="25"/>
    <cellStyle name="normální_Regatta_vysl_06_výsledková listina 2008 - 1 soutěž" xfId="26"/>
    <cellStyle name="normální_Regatta_vysl_výsledková listina 2008 - 1 soutěž" xfId="27"/>
    <cellStyle name="normální_St_listiny" xfId="28"/>
    <cellStyle name="Percent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J54"/>
  <sheetViews>
    <sheetView tabSelected="1" workbookViewId="0" topLeftCell="A1">
      <selection activeCell="A42" sqref="A42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35" t="s">
        <v>144</v>
      </c>
      <c r="B1" s="135"/>
      <c r="C1" s="135"/>
      <c r="D1" s="135"/>
      <c r="E1" s="135"/>
    </row>
    <row r="2" spans="1:5" ht="20.25">
      <c r="A2" s="136" t="s">
        <v>135</v>
      </c>
      <c r="B2" s="136"/>
      <c r="C2" s="136"/>
      <c r="D2" s="136"/>
      <c r="E2" s="136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169</v>
      </c>
      <c r="D4" s="8"/>
      <c r="E4" s="8"/>
    </row>
    <row r="5" spans="1:5" ht="14.25">
      <c r="A5" s="5" t="s">
        <v>1</v>
      </c>
      <c r="B5" s="6"/>
      <c r="C5" s="9" t="s">
        <v>113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170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33" t="s">
        <v>136</v>
      </c>
      <c r="D9" s="8"/>
      <c r="E9" s="36"/>
    </row>
    <row r="10" spans="1:5" ht="14.25">
      <c r="A10" s="5" t="s">
        <v>6</v>
      </c>
      <c r="B10" s="9"/>
      <c r="C10" s="8" t="s">
        <v>137</v>
      </c>
      <c r="D10" s="8"/>
      <c r="E10" s="9"/>
    </row>
    <row r="11" spans="1:5" ht="14.25">
      <c r="A11" s="10" t="s">
        <v>7</v>
      </c>
      <c r="B11" s="9"/>
      <c r="C11" s="8" t="s">
        <v>170</v>
      </c>
      <c r="D11" s="11"/>
      <c r="E11" s="12"/>
    </row>
    <row r="12" spans="1:5" ht="14.25">
      <c r="A12" s="10"/>
      <c r="B12" s="9"/>
      <c r="C12" s="33"/>
      <c r="D12" s="34"/>
      <c r="E12" s="35"/>
    </row>
    <row r="13" spans="1:5" ht="14.25">
      <c r="A13" s="5" t="s">
        <v>8</v>
      </c>
      <c r="B13" s="9"/>
      <c r="C13" s="33" t="s">
        <v>51</v>
      </c>
      <c r="D13" s="33"/>
      <c r="E13" s="36" t="s">
        <v>55</v>
      </c>
    </row>
    <row r="14" spans="1:5" ht="14.25">
      <c r="A14" s="5" t="s">
        <v>10</v>
      </c>
      <c r="B14" s="9" t="s">
        <v>11</v>
      </c>
      <c r="C14" s="33" t="s">
        <v>43</v>
      </c>
      <c r="D14" s="33"/>
      <c r="E14" s="36" t="s">
        <v>44</v>
      </c>
    </row>
    <row r="15" spans="1:10" ht="15">
      <c r="A15" s="5" t="s">
        <v>12</v>
      </c>
      <c r="B15" s="9" t="s">
        <v>13</v>
      </c>
      <c r="C15" s="37" t="s">
        <v>153</v>
      </c>
      <c r="D15" s="33"/>
      <c r="E15" s="36" t="s">
        <v>161</v>
      </c>
      <c r="H15" s="13"/>
      <c r="I15" s="13"/>
      <c r="J15" s="14"/>
    </row>
    <row r="16" spans="1:10" ht="15">
      <c r="A16" s="5" t="s">
        <v>143</v>
      </c>
      <c r="B16" s="9" t="s">
        <v>141</v>
      </c>
      <c r="C16" s="37" t="s">
        <v>140</v>
      </c>
      <c r="D16" s="33"/>
      <c r="E16" s="36" t="s">
        <v>63</v>
      </c>
      <c r="H16" s="13"/>
      <c r="I16" s="13"/>
      <c r="J16" s="14"/>
    </row>
    <row r="17" spans="1:5" ht="14.25">
      <c r="A17" s="15" t="s">
        <v>14</v>
      </c>
      <c r="B17" s="9"/>
      <c r="C17" s="33"/>
      <c r="D17" s="33"/>
      <c r="E17" s="36"/>
    </row>
    <row r="18" spans="1:5" ht="14.25">
      <c r="A18" s="5" t="s">
        <v>15</v>
      </c>
      <c r="B18" s="9" t="s">
        <v>11</v>
      </c>
      <c r="C18" s="33" t="s">
        <v>45</v>
      </c>
      <c r="D18" s="33"/>
      <c r="E18" s="36" t="s">
        <v>46</v>
      </c>
    </row>
    <row r="19" spans="1:5" ht="14.25">
      <c r="A19" s="5"/>
      <c r="B19" s="9"/>
      <c r="C19" s="37" t="s">
        <v>59</v>
      </c>
      <c r="D19" s="33"/>
      <c r="E19" s="36" t="s">
        <v>61</v>
      </c>
    </row>
    <row r="20" spans="1:5" ht="14.25">
      <c r="A20" s="5"/>
      <c r="B20" s="9"/>
      <c r="C20" s="33"/>
      <c r="D20" s="33"/>
      <c r="E20" s="36"/>
    </row>
    <row r="21" spans="1:5" ht="14.25">
      <c r="A21" s="5" t="s">
        <v>16</v>
      </c>
      <c r="B21" s="9" t="s">
        <v>13</v>
      </c>
      <c r="C21" s="37" t="s">
        <v>58</v>
      </c>
      <c r="D21" s="33"/>
      <c r="E21" s="36" t="s">
        <v>60</v>
      </c>
    </row>
    <row r="22" spans="1:5" ht="14.25">
      <c r="A22" s="5"/>
      <c r="B22" s="9"/>
      <c r="C22" s="37" t="s">
        <v>154</v>
      </c>
      <c r="D22" s="33"/>
      <c r="E22" s="36" t="s">
        <v>162</v>
      </c>
    </row>
    <row r="23" spans="1:5" ht="14.25">
      <c r="A23" s="5"/>
      <c r="B23" s="9"/>
      <c r="C23" s="33" t="s">
        <v>52</v>
      </c>
      <c r="D23" s="33"/>
      <c r="E23" s="36" t="s">
        <v>53</v>
      </c>
    </row>
    <row r="24" spans="1:5" ht="14.25">
      <c r="A24" s="5"/>
      <c r="B24" s="9"/>
      <c r="C24" s="37" t="s">
        <v>164</v>
      </c>
      <c r="D24" s="33"/>
      <c r="E24" s="36" t="s">
        <v>165</v>
      </c>
    </row>
    <row r="25" spans="1:5" ht="14.25">
      <c r="A25" s="5"/>
      <c r="B25" s="9"/>
      <c r="C25" s="37" t="s">
        <v>136</v>
      </c>
      <c r="D25" s="33"/>
      <c r="E25" s="36" t="s">
        <v>168</v>
      </c>
    </row>
    <row r="26" spans="1:5" ht="14.25">
      <c r="A26" s="5"/>
      <c r="B26" s="9"/>
      <c r="C26" s="33"/>
      <c r="D26" s="33"/>
      <c r="E26" s="36"/>
    </row>
    <row r="27" spans="1:5" ht="14.25">
      <c r="A27" s="5" t="s">
        <v>142</v>
      </c>
      <c r="B27" s="9" t="s">
        <v>141</v>
      </c>
      <c r="C27" s="37" t="s">
        <v>155</v>
      </c>
      <c r="D27" s="33"/>
      <c r="E27" s="36" t="s">
        <v>166</v>
      </c>
    </row>
    <row r="28" spans="1:5" ht="14.25">
      <c r="A28" s="5"/>
      <c r="B28" s="9"/>
      <c r="C28" s="37"/>
      <c r="D28" s="33"/>
      <c r="E28" s="36"/>
    </row>
    <row r="29" spans="1:5" ht="14.25">
      <c r="A29" s="15" t="s">
        <v>17</v>
      </c>
      <c r="B29" s="103" t="s">
        <v>163</v>
      </c>
      <c r="C29" s="37" t="s">
        <v>56</v>
      </c>
      <c r="D29" s="33"/>
      <c r="E29" s="36" t="s">
        <v>65</v>
      </c>
    </row>
    <row r="30" spans="1:8" ht="14.25">
      <c r="A30" s="38"/>
      <c r="B30" s="103"/>
      <c r="C30" s="33" t="s">
        <v>42</v>
      </c>
      <c r="D30" s="33"/>
      <c r="E30" t="s">
        <v>176</v>
      </c>
      <c r="F30" s="37"/>
      <c r="G30" s="33"/>
      <c r="H30" s="36"/>
    </row>
    <row r="31" spans="1:5" ht="14.25">
      <c r="A31" s="5"/>
      <c r="B31" s="103"/>
      <c r="C31" s="37" t="s">
        <v>138</v>
      </c>
      <c r="D31" s="33"/>
      <c r="E31" s="36" t="s">
        <v>139</v>
      </c>
    </row>
    <row r="32" spans="1:5" ht="14.25">
      <c r="A32" s="5"/>
      <c r="B32" s="103"/>
      <c r="C32" s="8"/>
      <c r="D32" s="8"/>
      <c r="E32" s="16"/>
    </row>
    <row r="33" spans="1:5" ht="14.25">
      <c r="A33" s="15" t="s">
        <v>17</v>
      </c>
      <c r="B33" s="103" t="s">
        <v>141</v>
      </c>
      <c r="C33" s="37" t="s">
        <v>140</v>
      </c>
      <c r="D33" s="33"/>
      <c r="E33" s="36" t="s">
        <v>63</v>
      </c>
    </row>
    <row r="34" spans="1:5" ht="14.25">
      <c r="A34" s="38"/>
      <c r="B34" s="9"/>
      <c r="C34" s="33" t="s">
        <v>155</v>
      </c>
      <c r="D34" s="33"/>
      <c r="E34" s="36" t="s">
        <v>166</v>
      </c>
    </row>
    <row r="35" spans="1:5" ht="14.25">
      <c r="A35" s="5"/>
      <c r="B35" s="9"/>
      <c r="C35" s="37" t="s">
        <v>156</v>
      </c>
      <c r="D35" s="33"/>
      <c r="E35" s="36" t="s">
        <v>167</v>
      </c>
    </row>
    <row r="36" spans="1:5" ht="14.25">
      <c r="A36" s="5"/>
      <c r="B36" s="9"/>
      <c r="C36" s="8"/>
      <c r="D36" s="8"/>
      <c r="E36" s="16"/>
    </row>
    <row r="37" spans="1:5" ht="14.25">
      <c r="A37" s="5" t="s">
        <v>18</v>
      </c>
      <c r="B37" s="9"/>
      <c r="C37" s="8" t="s">
        <v>157</v>
      </c>
      <c r="D37" s="8"/>
      <c r="E37" s="8"/>
    </row>
    <row r="38" spans="1:5" ht="14.25">
      <c r="A38" s="5"/>
      <c r="B38" s="9"/>
      <c r="C38" s="8" t="s">
        <v>158</v>
      </c>
      <c r="E38" s="8"/>
    </row>
    <row r="39" spans="1:5" ht="14.25">
      <c r="A39" s="5"/>
      <c r="B39" s="9"/>
      <c r="C39" s="8" t="s">
        <v>159</v>
      </c>
      <c r="E39" s="8"/>
    </row>
    <row r="40" spans="1:5" ht="14.25">
      <c r="A40" s="5" t="s">
        <v>19</v>
      </c>
      <c r="B40" s="9"/>
      <c r="C40" s="137" t="s">
        <v>175</v>
      </c>
      <c r="D40" s="137"/>
      <c r="E40" s="137"/>
    </row>
    <row r="41" spans="1:5" ht="14.25">
      <c r="A41" s="5"/>
      <c r="B41" s="5"/>
      <c r="C41" s="137" t="s">
        <v>174</v>
      </c>
      <c r="D41" s="137"/>
      <c r="E41" s="137"/>
    </row>
    <row r="42" spans="1:5" ht="14.25">
      <c r="A42" s="5"/>
      <c r="B42" s="5"/>
      <c r="C42" s="17"/>
      <c r="D42" s="17"/>
      <c r="E42" s="17"/>
    </row>
    <row r="43" spans="1:5" ht="14.25">
      <c r="A43" s="5" t="s">
        <v>20</v>
      </c>
      <c r="B43" s="5"/>
      <c r="C43" s="137" t="s">
        <v>160</v>
      </c>
      <c r="D43" s="137"/>
      <c r="E43" s="137"/>
    </row>
    <row r="44" spans="1:5" ht="14.25">
      <c r="A44" s="5"/>
      <c r="B44" s="5"/>
      <c r="C44" s="137" t="s">
        <v>173</v>
      </c>
      <c r="D44" s="137"/>
      <c r="E44" s="137"/>
    </row>
    <row r="45" spans="1:5" ht="14.25">
      <c r="A45" s="5"/>
      <c r="B45" s="5"/>
      <c r="C45" s="9" t="s">
        <v>172</v>
      </c>
      <c r="D45" s="5"/>
      <c r="E45" s="5"/>
    </row>
    <row r="46" spans="1:5" ht="14.25">
      <c r="A46" s="5"/>
      <c r="B46" s="5"/>
      <c r="C46" s="9"/>
      <c r="D46" s="5"/>
      <c r="E46" s="5"/>
    </row>
    <row r="47" spans="1:5" ht="14.25">
      <c r="A47" s="9" t="s">
        <v>21</v>
      </c>
      <c r="B47" s="5"/>
      <c r="C47" s="5"/>
      <c r="D47" s="5"/>
      <c r="E47" s="5"/>
    </row>
    <row r="48" spans="1:5" ht="14.25">
      <c r="A48" s="9" t="s">
        <v>47</v>
      </c>
      <c r="B48" s="5"/>
      <c r="C48" s="5"/>
      <c r="D48" s="5"/>
      <c r="E48" s="5"/>
    </row>
    <row r="49" spans="1:5" ht="14.25">
      <c r="A49" s="9"/>
      <c r="B49" s="5"/>
      <c r="C49" s="5"/>
      <c r="D49" s="5"/>
      <c r="E49" s="5"/>
    </row>
    <row r="50" spans="1:5" ht="14.25">
      <c r="A50" s="18" t="s">
        <v>22</v>
      </c>
      <c r="B50" s="5"/>
      <c r="C50" s="5"/>
      <c r="D50" s="5"/>
      <c r="E50" s="5"/>
    </row>
    <row r="51" spans="1:5" ht="16.5">
      <c r="A51" s="18" t="s">
        <v>23</v>
      </c>
      <c r="B51" s="19"/>
      <c r="C51" s="19"/>
      <c r="D51" s="19"/>
      <c r="E51" s="19"/>
    </row>
    <row r="52" spans="1:5" ht="12.75">
      <c r="A52" s="138" t="s">
        <v>171</v>
      </c>
      <c r="B52" s="138"/>
      <c r="C52" s="138"/>
      <c r="D52" s="138"/>
      <c r="E52" s="138"/>
    </row>
    <row r="53" spans="1:5" ht="12.75" customHeight="1">
      <c r="A53" s="138"/>
      <c r="B53" s="138"/>
      <c r="C53" s="138"/>
      <c r="D53" s="138"/>
      <c r="E53" s="138"/>
    </row>
    <row r="54" spans="1:5" ht="12.75">
      <c r="A54" s="139"/>
      <c r="B54" s="139"/>
      <c r="C54" s="139"/>
      <c r="D54" s="139"/>
      <c r="E54" s="139"/>
    </row>
  </sheetData>
  <mergeCells count="8">
    <mergeCell ref="C43:E43"/>
    <mergeCell ref="C44:E44"/>
    <mergeCell ref="A52:E53"/>
    <mergeCell ref="A54:E54"/>
    <mergeCell ref="A1:E1"/>
    <mergeCell ref="A2:E2"/>
    <mergeCell ref="C40:E40"/>
    <mergeCell ref="C41:E41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AC23"/>
  <sheetViews>
    <sheetView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2" ht="15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8" ht="15">
      <c r="A2" s="140" t="s">
        <v>134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Q2" s="129"/>
      <c r="R2" s="130"/>
    </row>
    <row r="3" spans="1:24" ht="20.25">
      <c r="A3" s="148" t="s">
        <v>66</v>
      </c>
      <c r="B3" s="148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29"/>
      <c r="R3" s="130"/>
      <c r="S3" s="20"/>
      <c r="T3" s="20"/>
      <c r="U3" s="20"/>
      <c r="V3" s="20"/>
      <c r="W3" s="20"/>
      <c r="X3" s="20"/>
    </row>
    <row r="4" spans="1:24" ht="20.25">
      <c r="A4" s="148"/>
      <c r="B4" s="148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28:29" ht="12.75">
      <c r="AB5" s="21"/>
      <c r="AC5" s="21"/>
    </row>
    <row r="6" spans="1:29" ht="12.75" customHeight="1">
      <c r="A6" s="156" t="s">
        <v>24</v>
      </c>
      <c r="B6" s="149" t="s">
        <v>25</v>
      </c>
      <c r="C6" s="149" t="s">
        <v>9</v>
      </c>
      <c r="D6" s="149" t="s">
        <v>26</v>
      </c>
      <c r="E6" s="149" t="s">
        <v>27</v>
      </c>
      <c r="F6" s="149" t="s">
        <v>28</v>
      </c>
      <c r="G6" s="41" t="s">
        <v>109</v>
      </c>
      <c r="H6" s="41" t="s">
        <v>67</v>
      </c>
      <c r="I6" s="42" t="s">
        <v>68</v>
      </c>
      <c r="J6" s="134" t="s">
        <v>69</v>
      </c>
      <c r="K6" s="134" t="s">
        <v>110</v>
      </c>
      <c r="L6" s="150" t="s">
        <v>29</v>
      </c>
      <c r="M6" s="150"/>
      <c r="N6" s="150"/>
      <c r="O6" s="134" t="s">
        <v>30</v>
      </c>
      <c r="P6" s="134" t="s">
        <v>111</v>
      </c>
      <c r="Q6" s="157" t="s">
        <v>70</v>
      </c>
      <c r="R6" s="157"/>
      <c r="S6" s="158"/>
      <c r="T6" s="159" t="s">
        <v>71</v>
      </c>
      <c r="U6" s="160"/>
      <c r="V6" s="160"/>
      <c r="W6" s="160"/>
      <c r="X6" s="160"/>
      <c r="Y6" s="160"/>
      <c r="Z6" s="134" t="s">
        <v>72</v>
      </c>
      <c r="AA6" s="146" t="s">
        <v>31</v>
      </c>
      <c r="AB6" s="21"/>
      <c r="AC6" s="21"/>
    </row>
    <row r="7" spans="1:29" ht="15" thickBot="1">
      <c r="A7" s="156"/>
      <c r="B7" s="149"/>
      <c r="C7" s="149"/>
      <c r="D7" s="149"/>
      <c r="E7" s="149"/>
      <c r="F7" s="149"/>
      <c r="G7" s="43" t="s">
        <v>73</v>
      </c>
      <c r="H7" s="43" t="s">
        <v>112</v>
      </c>
      <c r="I7" s="43" t="s">
        <v>74</v>
      </c>
      <c r="J7" s="134"/>
      <c r="K7" s="134"/>
      <c r="L7" s="22" t="s">
        <v>32</v>
      </c>
      <c r="M7" s="22" t="s">
        <v>33</v>
      </c>
      <c r="N7" s="22" t="s">
        <v>34</v>
      </c>
      <c r="O7" s="134"/>
      <c r="P7" s="134"/>
      <c r="Q7" s="44" t="s">
        <v>75</v>
      </c>
      <c r="R7" s="44" t="s">
        <v>76</v>
      </c>
      <c r="S7" s="45" t="s">
        <v>77</v>
      </c>
      <c r="T7" s="46" t="s">
        <v>32</v>
      </c>
      <c r="U7" s="39" t="s">
        <v>78</v>
      </c>
      <c r="V7" s="22" t="s">
        <v>33</v>
      </c>
      <c r="W7" s="22" t="s">
        <v>78</v>
      </c>
      <c r="X7" s="22" t="s">
        <v>34</v>
      </c>
      <c r="Y7" s="22" t="s">
        <v>78</v>
      </c>
      <c r="Z7" s="134"/>
      <c r="AA7" s="146"/>
      <c r="AB7" s="21"/>
      <c r="AC7" s="21"/>
    </row>
    <row r="8" spans="1:29" ht="15" customHeight="1">
      <c r="A8" s="47">
        <v>1</v>
      </c>
      <c r="B8" s="48" t="s">
        <v>146</v>
      </c>
      <c r="C8" s="117" t="s">
        <v>145</v>
      </c>
      <c r="D8" s="106" t="s">
        <v>121</v>
      </c>
      <c r="E8" s="118" t="s">
        <v>102</v>
      </c>
      <c r="F8" s="49" t="s">
        <v>48</v>
      </c>
      <c r="G8" s="91">
        <v>1100</v>
      </c>
      <c r="H8" s="92">
        <v>0.855</v>
      </c>
      <c r="I8" s="93">
        <v>16.5</v>
      </c>
      <c r="J8" s="50">
        <f aca="true" t="shared" si="0" ref="J8:J14">G8*SQRT(H8)/(456*POWER(I8,1/3))</f>
        <v>0.8761589838909538</v>
      </c>
      <c r="K8" s="50">
        <f aca="true" t="shared" si="1" ref="K8:K14">IF(J8&gt;1,J8/J8^(2*LOG10(J8)),J8*J8^(2*LOG10(J8)))</f>
        <v>0.8895622834146238</v>
      </c>
      <c r="L8" s="51"/>
      <c r="M8" s="51"/>
      <c r="N8" s="51"/>
      <c r="O8" s="52">
        <v>82.67</v>
      </c>
      <c r="P8" s="50">
        <f aca="true" t="shared" si="2" ref="P8:P14">K8-(O8/200)</f>
        <v>0.47621228341462385</v>
      </c>
      <c r="Q8" s="53">
        <v>2181</v>
      </c>
      <c r="R8" s="53">
        <v>2275</v>
      </c>
      <c r="S8" s="54">
        <v>2089</v>
      </c>
      <c r="T8" s="55">
        <f aca="true" t="shared" si="3" ref="T8:T14">P8*Q8</f>
        <v>1038.6189901272946</v>
      </c>
      <c r="U8" s="56">
        <v>1</v>
      </c>
      <c r="V8" s="57">
        <f aca="true" t="shared" si="4" ref="V8:V14">P8*R8</f>
        <v>1083.3829447682692</v>
      </c>
      <c r="W8" s="58">
        <v>1</v>
      </c>
      <c r="X8" s="57">
        <f aca="true" t="shared" si="5" ref="X8:X14">P8*S8</f>
        <v>994.8074600531493</v>
      </c>
      <c r="Y8" s="58">
        <v>1</v>
      </c>
      <c r="Z8" s="40">
        <f aca="true" t="shared" si="6" ref="Z8:Z14">U8+W8+Y8-(MAX(U8,W8,Y8))</f>
        <v>2</v>
      </c>
      <c r="AA8" s="59">
        <f aca="true" t="shared" si="7" ref="AA8:AA14">Z8</f>
        <v>2</v>
      </c>
      <c r="AB8" s="21"/>
      <c r="AC8" s="21"/>
    </row>
    <row r="9" spans="1:28" ht="15" customHeight="1">
      <c r="A9" s="60">
        <v>2</v>
      </c>
      <c r="B9" s="76" t="s">
        <v>91</v>
      </c>
      <c r="C9" s="111" t="s">
        <v>92</v>
      </c>
      <c r="D9" s="110" t="s">
        <v>147</v>
      </c>
      <c r="E9" s="112" t="s">
        <v>93</v>
      </c>
      <c r="F9" s="62" t="s">
        <v>49</v>
      </c>
      <c r="G9" s="63">
        <v>970</v>
      </c>
      <c r="H9" s="64">
        <v>0.352</v>
      </c>
      <c r="I9" s="65">
        <v>6.25</v>
      </c>
      <c r="J9" s="66">
        <f t="shared" si="0"/>
        <v>0.6851487728733633</v>
      </c>
      <c r="K9" s="66">
        <f t="shared" si="1"/>
        <v>0.7757434060999596</v>
      </c>
      <c r="L9" s="67"/>
      <c r="M9" s="67"/>
      <c r="N9" s="67"/>
      <c r="O9" s="68">
        <v>70.33</v>
      </c>
      <c r="P9" s="66">
        <f t="shared" si="2"/>
        <v>0.4240934060999596</v>
      </c>
      <c r="Q9" s="69">
        <v>2730</v>
      </c>
      <c r="R9" s="69">
        <v>2562</v>
      </c>
      <c r="S9" s="70">
        <v>2410</v>
      </c>
      <c r="T9" s="71">
        <f t="shared" si="3"/>
        <v>1157.7749986528897</v>
      </c>
      <c r="U9" s="74">
        <v>3</v>
      </c>
      <c r="V9" s="73">
        <f t="shared" si="4"/>
        <v>1086.5273064280966</v>
      </c>
      <c r="W9" s="72">
        <v>2</v>
      </c>
      <c r="X9" s="73">
        <f t="shared" si="5"/>
        <v>1022.0651087009027</v>
      </c>
      <c r="Y9" s="74">
        <v>2</v>
      </c>
      <c r="Z9" s="32">
        <f t="shared" si="6"/>
        <v>4</v>
      </c>
      <c r="AA9" s="75">
        <f t="shared" si="7"/>
        <v>4</v>
      </c>
      <c r="AB9" s="21"/>
    </row>
    <row r="10" spans="1:28" ht="15" customHeight="1">
      <c r="A10" s="60">
        <v>3</v>
      </c>
      <c r="B10" s="76" t="s">
        <v>94</v>
      </c>
      <c r="C10" s="111" t="s">
        <v>95</v>
      </c>
      <c r="D10" s="110" t="s">
        <v>64</v>
      </c>
      <c r="E10" s="112" t="s">
        <v>83</v>
      </c>
      <c r="F10" s="62" t="s">
        <v>84</v>
      </c>
      <c r="G10" s="63">
        <v>950</v>
      </c>
      <c r="H10" s="64">
        <v>0.39</v>
      </c>
      <c r="I10" s="65">
        <v>3.36</v>
      </c>
      <c r="J10" s="66">
        <f t="shared" si="0"/>
        <v>0.8686496326782525</v>
      </c>
      <c r="K10" s="66">
        <f t="shared" si="1"/>
        <v>0.8837401705585127</v>
      </c>
      <c r="L10" s="67"/>
      <c r="M10" s="67"/>
      <c r="N10" s="67"/>
      <c r="O10" s="68">
        <v>67.67</v>
      </c>
      <c r="P10" s="66">
        <f t="shared" si="2"/>
        <v>0.5453901705585127</v>
      </c>
      <c r="Q10" s="69">
        <v>2075</v>
      </c>
      <c r="R10" s="69">
        <v>2150</v>
      </c>
      <c r="S10" s="70">
        <v>2035</v>
      </c>
      <c r="T10" s="71">
        <f t="shared" si="3"/>
        <v>1131.684603908914</v>
      </c>
      <c r="U10" s="72">
        <v>2</v>
      </c>
      <c r="V10" s="73">
        <f t="shared" si="4"/>
        <v>1172.5888667008023</v>
      </c>
      <c r="W10" s="74">
        <v>3</v>
      </c>
      <c r="X10" s="73">
        <f t="shared" si="5"/>
        <v>1109.8689970865732</v>
      </c>
      <c r="Y10" s="74">
        <v>4</v>
      </c>
      <c r="Z10" s="32">
        <f t="shared" si="6"/>
        <v>5</v>
      </c>
      <c r="AA10" s="75">
        <f t="shared" si="7"/>
        <v>5</v>
      </c>
      <c r="AB10" s="21"/>
    </row>
    <row r="11" spans="1:29" ht="15" customHeight="1">
      <c r="A11" s="60">
        <v>4</v>
      </c>
      <c r="B11" s="76" t="s">
        <v>85</v>
      </c>
      <c r="C11" s="111" t="s">
        <v>148</v>
      </c>
      <c r="D11" s="110" t="s">
        <v>149</v>
      </c>
      <c r="E11" s="112" t="s">
        <v>86</v>
      </c>
      <c r="F11" s="62" t="s">
        <v>50</v>
      </c>
      <c r="G11" s="63">
        <v>1050</v>
      </c>
      <c r="H11" s="64">
        <v>0.495</v>
      </c>
      <c r="I11" s="65">
        <v>8.8</v>
      </c>
      <c r="J11" s="66">
        <f t="shared" si="0"/>
        <v>0.7846924942112543</v>
      </c>
      <c r="K11" s="66">
        <f t="shared" si="1"/>
        <v>0.8258019227491749</v>
      </c>
      <c r="L11" s="67"/>
      <c r="M11" s="67"/>
      <c r="N11" s="67"/>
      <c r="O11" s="68">
        <v>75.33</v>
      </c>
      <c r="P11" s="66">
        <f t="shared" si="2"/>
        <v>0.44915192274917487</v>
      </c>
      <c r="Q11" s="69">
        <v>2852</v>
      </c>
      <c r="R11" s="69">
        <v>3152</v>
      </c>
      <c r="S11" s="70">
        <v>2327</v>
      </c>
      <c r="T11" s="71">
        <f t="shared" si="3"/>
        <v>1280.9812836806468</v>
      </c>
      <c r="U11" s="72">
        <v>4</v>
      </c>
      <c r="V11" s="73">
        <f t="shared" si="4"/>
        <v>1415.7268605053991</v>
      </c>
      <c r="W11" s="74">
        <v>5</v>
      </c>
      <c r="X11" s="73">
        <f t="shared" si="5"/>
        <v>1045.1765242373299</v>
      </c>
      <c r="Y11" s="74">
        <v>3</v>
      </c>
      <c r="Z11" s="32">
        <f t="shared" si="6"/>
        <v>7</v>
      </c>
      <c r="AA11" s="75">
        <f t="shared" si="7"/>
        <v>7</v>
      </c>
      <c r="AB11" s="21"/>
      <c r="AC11" s="21"/>
    </row>
    <row r="12" spans="1:29" ht="15" customHeight="1">
      <c r="A12" s="60">
        <v>5</v>
      </c>
      <c r="B12" s="61" t="s">
        <v>79</v>
      </c>
      <c r="C12" s="114" t="s">
        <v>80</v>
      </c>
      <c r="D12" s="110" t="s">
        <v>119</v>
      </c>
      <c r="E12" s="109" t="s">
        <v>81</v>
      </c>
      <c r="F12" s="62" t="s">
        <v>82</v>
      </c>
      <c r="G12" s="63">
        <v>1050</v>
      </c>
      <c r="H12" s="64">
        <v>0.45</v>
      </c>
      <c r="I12" s="65">
        <v>8.5</v>
      </c>
      <c r="J12" s="66">
        <f t="shared" si="0"/>
        <v>0.7568754256446607</v>
      </c>
      <c r="K12" s="66">
        <f t="shared" si="1"/>
        <v>0.8096449176191499</v>
      </c>
      <c r="L12" s="67"/>
      <c r="M12" s="67"/>
      <c r="N12" s="67"/>
      <c r="O12" s="68">
        <v>81.67</v>
      </c>
      <c r="P12" s="66">
        <f t="shared" si="2"/>
        <v>0.4012949176191499</v>
      </c>
      <c r="Q12" s="69">
        <v>3293</v>
      </c>
      <c r="R12" s="69">
        <v>3352</v>
      </c>
      <c r="S12" s="70">
        <v>3389</v>
      </c>
      <c r="T12" s="71">
        <f t="shared" si="3"/>
        <v>1321.4641637198606</v>
      </c>
      <c r="U12" s="72">
        <v>5</v>
      </c>
      <c r="V12" s="73">
        <f t="shared" si="4"/>
        <v>1345.1405638593906</v>
      </c>
      <c r="W12" s="74">
        <v>4</v>
      </c>
      <c r="X12" s="73">
        <f t="shared" si="5"/>
        <v>1359.9884758112992</v>
      </c>
      <c r="Y12" s="74">
        <v>5</v>
      </c>
      <c r="Z12" s="32">
        <f t="shared" si="6"/>
        <v>9</v>
      </c>
      <c r="AA12" s="75">
        <f t="shared" si="7"/>
        <v>9</v>
      </c>
      <c r="AB12" s="21"/>
      <c r="AC12" s="21"/>
    </row>
    <row r="13" spans="1:29" ht="15" customHeight="1">
      <c r="A13" s="60">
        <v>6</v>
      </c>
      <c r="B13" s="61" t="s">
        <v>150</v>
      </c>
      <c r="C13" s="115" t="s">
        <v>80</v>
      </c>
      <c r="D13" s="110" t="s">
        <v>151</v>
      </c>
      <c r="E13" s="104" t="s">
        <v>152</v>
      </c>
      <c r="F13" s="62"/>
      <c r="G13" s="94">
        <v>813</v>
      </c>
      <c r="H13" s="95">
        <v>0.31</v>
      </c>
      <c r="I13" s="96">
        <v>9.5</v>
      </c>
      <c r="J13" s="66">
        <f t="shared" si="0"/>
        <v>0.4687040232442946</v>
      </c>
      <c r="K13" s="66">
        <f t="shared" si="1"/>
        <v>0.7718164617212975</v>
      </c>
      <c r="L13" s="67"/>
      <c r="M13" s="67"/>
      <c r="N13" s="67"/>
      <c r="O13" s="68">
        <v>81.67</v>
      </c>
      <c r="P13" s="66">
        <f t="shared" si="2"/>
        <v>0.3634664617212975</v>
      </c>
      <c r="Q13" s="69">
        <v>4190</v>
      </c>
      <c r="R13" s="69">
        <v>4921</v>
      </c>
      <c r="S13" s="70">
        <v>4099</v>
      </c>
      <c r="T13" s="71">
        <f t="shared" si="3"/>
        <v>1522.9244746122365</v>
      </c>
      <c r="U13" s="72">
        <v>6</v>
      </c>
      <c r="V13" s="73">
        <f t="shared" si="4"/>
        <v>1788.618458130505</v>
      </c>
      <c r="W13" s="74">
        <v>6</v>
      </c>
      <c r="X13" s="73">
        <f t="shared" si="5"/>
        <v>1489.8490265955984</v>
      </c>
      <c r="Y13" s="74">
        <v>6</v>
      </c>
      <c r="Z13" s="32">
        <f t="shared" si="6"/>
        <v>12</v>
      </c>
      <c r="AA13" s="75">
        <f t="shared" si="7"/>
        <v>12</v>
      </c>
      <c r="AB13" s="21"/>
      <c r="AC13" s="21"/>
    </row>
    <row r="14" spans="1:29" ht="15" customHeight="1" thickBot="1">
      <c r="A14" s="77">
        <v>7</v>
      </c>
      <c r="B14" s="123" t="s">
        <v>103</v>
      </c>
      <c r="C14" s="124" t="s">
        <v>104</v>
      </c>
      <c r="D14" s="125" t="s">
        <v>121</v>
      </c>
      <c r="E14" s="120" t="s">
        <v>90</v>
      </c>
      <c r="F14" s="121" t="s">
        <v>41</v>
      </c>
      <c r="G14" s="126">
        <v>1032</v>
      </c>
      <c r="H14" s="127">
        <v>0.994</v>
      </c>
      <c r="I14" s="128">
        <v>13.38</v>
      </c>
      <c r="J14" s="78">
        <f t="shared" si="0"/>
        <v>0.9504355575096449</v>
      </c>
      <c r="K14" s="78">
        <f t="shared" si="1"/>
        <v>0.9525712992453342</v>
      </c>
      <c r="L14" s="79"/>
      <c r="M14" s="79"/>
      <c r="N14" s="79"/>
      <c r="O14" s="80">
        <v>93.67</v>
      </c>
      <c r="P14" s="78">
        <f t="shared" si="2"/>
        <v>0.48422129924533425</v>
      </c>
      <c r="Q14" s="81">
        <v>8380</v>
      </c>
      <c r="R14" s="81">
        <v>9842</v>
      </c>
      <c r="S14" s="82">
        <f>S13*2</f>
        <v>8198</v>
      </c>
      <c r="T14" s="83">
        <f t="shared" si="3"/>
        <v>4057.774487675901</v>
      </c>
      <c r="U14" s="86">
        <v>7</v>
      </c>
      <c r="V14" s="85">
        <f t="shared" si="4"/>
        <v>4765.7060271725795</v>
      </c>
      <c r="W14" s="86">
        <v>7</v>
      </c>
      <c r="X14" s="85">
        <f t="shared" si="5"/>
        <v>3969.6462112132504</v>
      </c>
      <c r="Y14" s="84">
        <v>7</v>
      </c>
      <c r="Z14" s="87">
        <f t="shared" si="6"/>
        <v>14</v>
      </c>
      <c r="AA14" s="88">
        <f t="shared" si="7"/>
        <v>14</v>
      </c>
      <c r="AB14" s="21"/>
      <c r="AC14" s="21"/>
    </row>
    <row r="15" ht="15" customHeight="1" thickBot="1"/>
    <row r="16" spans="2:27" ht="15" customHeight="1">
      <c r="B16" s="23" t="s">
        <v>29</v>
      </c>
      <c r="C16" s="147" t="s">
        <v>25</v>
      </c>
      <c r="D16" s="147"/>
      <c r="E16" s="24" t="s">
        <v>9</v>
      </c>
      <c r="F16" s="131" t="s">
        <v>35</v>
      </c>
      <c r="G16" s="131"/>
      <c r="H16" s="131"/>
      <c r="I16" s="132" t="s">
        <v>36</v>
      </c>
      <c r="J16" s="132"/>
      <c r="K16" s="132"/>
      <c r="L16" s="132"/>
      <c r="M16" s="133" t="s">
        <v>25</v>
      </c>
      <c r="N16" s="133"/>
      <c r="O16" s="133"/>
      <c r="P16" s="133"/>
      <c r="Q16" s="147" t="s">
        <v>9</v>
      </c>
      <c r="R16" s="147"/>
      <c r="S16" s="147"/>
      <c r="T16" s="131" t="s">
        <v>35</v>
      </c>
      <c r="U16" s="131"/>
      <c r="V16" s="131"/>
      <c r="W16" s="131"/>
      <c r="X16" s="29"/>
      <c r="Y16" s="29"/>
      <c r="Z16" s="29"/>
      <c r="AA16" s="29"/>
    </row>
    <row r="17" spans="2:27" ht="15" customHeight="1">
      <c r="B17" s="25" t="s">
        <v>96</v>
      </c>
      <c r="C17" s="142" t="s">
        <v>140</v>
      </c>
      <c r="D17" s="142"/>
      <c r="E17" s="26" t="s">
        <v>63</v>
      </c>
      <c r="F17" s="162"/>
      <c r="G17" s="162"/>
      <c r="H17" s="162"/>
      <c r="I17" s="145" t="s">
        <v>37</v>
      </c>
      <c r="J17" s="145"/>
      <c r="K17" s="145"/>
      <c r="L17" s="145"/>
      <c r="M17" s="143" t="s">
        <v>114</v>
      </c>
      <c r="N17" s="144"/>
      <c r="O17" s="144"/>
      <c r="P17" s="144"/>
      <c r="Q17" s="161" t="s">
        <v>63</v>
      </c>
      <c r="R17" s="161"/>
      <c r="S17" s="161"/>
      <c r="T17" s="151"/>
      <c r="U17" s="151"/>
      <c r="V17" s="151"/>
      <c r="W17" s="151"/>
      <c r="X17" s="30"/>
      <c r="Y17" s="30"/>
      <c r="Z17" s="30"/>
      <c r="AA17" s="30"/>
    </row>
    <row r="18" spans="2:27" ht="15" customHeight="1">
      <c r="B18" s="25">
        <v>2</v>
      </c>
      <c r="C18" s="142" t="s">
        <v>155</v>
      </c>
      <c r="D18" s="142"/>
      <c r="E18" s="26" t="s">
        <v>166</v>
      </c>
      <c r="F18" s="162"/>
      <c r="G18" s="162"/>
      <c r="H18" s="162"/>
      <c r="I18" s="164" t="s">
        <v>38</v>
      </c>
      <c r="J18" s="164"/>
      <c r="K18" s="164"/>
      <c r="L18" s="164"/>
      <c r="M18" s="143" t="s">
        <v>155</v>
      </c>
      <c r="N18" s="144"/>
      <c r="O18" s="144"/>
      <c r="P18" s="144"/>
      <c r="Q18" s="161" t="s">
        <v>166</v>
      </c>
      <c r="R18" s="161"/>
      <c r="S18" s="161"/>
      <c r="T18" s="151"/>
      <c r="U18" s="151"/>
      <c r="V18" s="151"/>
      <c r="W18" s="151"/>
      <c r="X18" s="30"/>
      <c r="Y18" s="30"/>
      <c r="Z18" s="30"/>
      <c r="AA18" s="30"/>
    </row>
    <row r="19" spans="2:27" ht="15" customHeight="1">
      <c r="B19" s="25">
        <v>3</v>
      </c>
      <c r="C19" s="142" t="s">
        <v>156</v>
      </c>
      <c r="D19" s="142"/>
      <c r="E19" s="89" t="s">
        <v>167</v>
      </c>
      <c r="F19" s="162"/>
      <c r="G19" s="162"/>
      <c r="H19" s="162"/>
      <c r="I19" s="163"/>
      <c r="J19" s="163"/>
      <c r="K19" s="163"/>
      <c r="L19" s="163"/>
      <c r="M19" s="143"/>
      <c r="N19" s="144"/>
      <c r="O19" s="144"/>
      <c r="P19" s="144"/>
      <c r="Q19" s="161"/>
      <c r="R19" s="161"/>
      <c r="S19" s="161"/>
      <c r="T19" s="151"/>
      <c r="U19" s="151"/>
      <c r="V19" s="151"/>
      <c r="W19" s="151"/>
      <c r="X19" s="30"/>
      <c r="Y19" s="30"/>
      <c r="Z19" s="30"/>
      <c r="AA19" s="30"/>
    </row>
    <row r="20" spans="2:27" ht="15" customHeight="1">
      <c r="B20" s="25"/>
      <c r="C20" s="142"/>
      <c r="D20" s="142"/>
      <c r="E20" s="89"/>
      <c r="F20" s="162"/>
      <c r="G20" s="162"/>
      <c r="H20" s="162"/>
      <c r="I20" s="163"/>
      <c r="J20" s="163"/>
      <c r="K20" s="163"/>
      <c r="L20" s="163"/>
      <c r="M20" s="144"/>
      <c r="N20" s="144"/>
      <c r="O20" s="144"/>
      <c r="P20" s="144"/>
      <c r="Q20" s="161"/>
      <c r="R20" s="161"/>
      <c r="S20" s="161"/>
      <c r="T20" s="151"/>
      <c r="U20" s="151"/>
      <c r="V20" s="151"/>
      <c r="W20" s="151"/>
      <c r="X20" s="30"/>
      <c r="Y20" s="30"/>
      <c r="Z20" s="30"/>
      <c r="AA20" s="30"/>
    </row>
    <row r="21" spans="2:27" ht="15" customHeight="1">
      <c r="B21" s="25"/>
      <c r="C21" s="153"/>
      <c r="D21" s="153"/>
      <c r="E21" s="26"/>
      <c r="F21" s="162"/>
      <c r="G21" s="162"/>
      <c r="H21" s="162"/>
      <c r="I21" s="163"/>
      <c r="J21" s="163"/>
      <c r="K21" s="163"/>
      <c r="L21" s="163"/>
      <c r="M21" s="144"/>
      <c r="N21" s="144"/>
      <c r="O21" s="144"/>
      <c r="P21" s="144"/>
      <c r="Q21" s="161"/>
      <c r="R21" s="161"/>
      <c r="S21" s="161"/>
      <c r="T21" s="151"/>
      <c r="U21" s="151"/>
      <c r="V21" s="151"/>
      <c r="W21" s="151"/>
      <c r="X21" s="30"/>
      <c r="Y21" s="30"/>
      <c r="Z21" s="30"/>
      <c r="AA21" s="30"/>
    </row>
    <row r="22" spans="2:27" ht="15" customHeight="1">
      <c r="B22" s="27"/>
      <c r="C22" s="153"/>
      <c r="D22" s="153"/>
      <c r="E22" s="90"/>
      <c r="F22" s="155"/>
      <c r="G22" s="155"/>
      <c r="H22" s="155"/>
      <c r="I22" s="164" t="s">
        <v>39</v>
      </c>
      <c r="J22" s="164"/>
      <c r="K22" s="164"/>
      <c r="L22" s="164"/>
      <c r="M22" s="143" t="s">
        <v>51</v>
      </c>
      <c r="N22" s="144"/>
      <c r="O22" s="144"/>
      <c r="P22" s="144"/>
      <c r="Q22" s="161" t="s">
        <v>55</v>
      </c>
      <c r="R22" s="161"/>
      <c r="S22" s="161"/>
      <c r="T22" s="151"/>
      <c r="U22" s="151"/>
      <c r="V22" s="151"/>
      <c r="W22" s="151"/>
      <c r="X22" s="30"/>
      <c r="Y22" s="30"/>
      <c r="Z22" s="30"/>
      <c r="AA22" s="30"/>
    </row>
    <row r="23" spans="2:27" ht="15" customHeight="1" thickBot="1">
      <c r="B23" s="28" t="s">
        <v>40</v>
      </c>
      <c r="C23" s="165" t="s">
        <v>52</v>
      </c>
      <c r="D23" s="166"/>
      <c r="E23" s="116" t="s">
        <v>53</v>
      </c>
      <c r="F23" s="154"/>
      <c r="G23" s="154"/>
      <c r="H23" s="154"/>
      <c r="I23" s="167" t="s">
        <v>40</v>
      </c>
      <c r="J23" s="167"/>
      <c r="K23" s="167"/>
      <c r="L23" s="167"/>
      <c r="M23" s="141" t="s">
        <v>122</v>
      </c>
      <c r="N23" s="141"/>
      <c r="O23" s="141"/>
      <c r="P23" s="141"/>
      <c r="Q23" s="165"/>
      <c r="R23" s="165"/>
      <c r="S23" s="165"/>
      <c r="T23" s="152"/>
      <c r="U23" s="152"/>
      <c r="V23" s="152"/>
      <c r="W23" s="152"/>
      <c r="X23" s="30"/>
      <c r="Y23" s="30"/>
      <c r="Z23" s="30"/>
      <c r="AA23" s="30"/>
    </row>
    <row r="24" ht="15" customHeight="1"/>
  </sheetData>
  <mergeCells count="66">
    <mergeCell ref="Q23:S23"/>
    <mergeCell ref="T23:W23"/>
    <mergeCell ref="C22:D22"/>
    <mergeCell ref="F22:H22"/>
    <mergeCell ref="C23:D23"/>
    <mergeCell ref="F23:H23"/>
    <mergeCell ref="I23:L23"/>
    <mergeCell ref="M23:P23"/>
    <mergeCell ref="I22:L22"/>
    <mergeCell ref="M22:P22"/>
    <mergeCell ref="Q20:S20"/>
    <mergeCell ref="T20:W20"/>
    <mergeCell ref="Q21:S21"/>
    <mergeCell ref="T21:W21"/>
    <mergeCell ref="Q22:S22"/>
    <mergeCell ref="T22:W22"/>
    <mergeCell ref="C21:D21"/>
    <mergeCell ref="F21:H21"/>
    <mergeCell ref="I21:L21"/>
    <mergeCell ref="M21:P21"/>
    <mergeCell ref="C20:D20"/>
    <mergeCell ref="F20:H20"/>
    <mergeCell ref="I20:L20"/>
    <mergeCell ref="M20:P20"/>
    <mergeCell ref="Q19:S19"/>
    <mergeCell ref="T19:W19"/>
    <mergeCell ref="C18:D18"/>
    <mergeCell ref="F18:H18"/>
    <mergeCell ref="C19:D19"/>
    <mergeCell ref="F19:H19"/>
    <mergeCell ref="I19:L19"/>
    <mergeCell ref="M19:P19"/>
    <mergeCell ref="I18:L18"/>
    <mergeCell ref="M18:P18"/>
    <mergeCell ref="Q16:S16"/>
    <mergeCell ref="T16:W16"/>
    <mergeCell ref="Q17:S17"/>
    <mergeCell ref="T17:W17"/>
    <mergeCell ref="Q18:S18"/>
    <mergeCell ref="T18:W18"/>
    <mergeCell ref="C17:D17"/>
    <mergeCell ref="F17:H17"/>
    <mergeCell ref="I17:L17"/>
    <mergeCell ref="M17:P17"/>
    <mergeCell ref="C16:D16"/>
    <mergeCell ref="F16:H16"/>
    <mergeCell ref="I16:L16"/>
    <mergeCell ref="M16:P16"/>
    <mergeCell ref="Q6:S6"/>
    <mergeCell ref="T6:Y6"/>
    <mergeCell ref="Z6:Z7"/>
    <mergeCell ref="AA6:AA7"/>
    <mergeCell ref="K6:K7"/>
    <mergeCell ref="L6:N6"/>
    <mergeCell ref="O6:O7"/>
    <mergeCell ref="P6:P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AC24"/>
  <sheetViews>
    <sheetView workbookViewId="0" topLeftCell="A1">
      <selection activeCell="A14" sqref="A14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2" ht="15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">
      <c r="A2" s="140" t="s">
        <v>134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24" ht="20.25">
      <c r="A3" s="148" t="s">
        <v>97</v>
      </c>
      <c r="B3" s="148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20.25">
      <c r="A4" s="148"/>
      <c r="B4" s="148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28:29" ht="12.75">
      <c r="AB5" s="21"/>
      <c r="AC5" s="21"/>
    </row>
    <row r="6" spans="1:29" ht="12.75" customHeight="1">
      <c r="A6" s="156" t="s">
        <v>24</v>
      </c>
      <c r="B6" s="149" t="s">
        <v>25</v>
      </c>
      <c r="C6" s="149" t="s">
        <v>9</v>
      </c>
      <c r="D6" s="149" t="s">
        <v>26</v>
      </c>
      <c r="E6" s="149" t="s">
        <v>27</v>
      </c>
      <c r="F6" s="149" t="s">
        <v>28</v>
      </c>
      <c r="G6" s="41" t="s">
        <v>109</v>
      </c>
      <c r="H6" s="41" t="s">
        <v>67</v>
      </c>
      <c r="I6" s="42" t="s">
        <v>68</v>
      </c>
      <c r="J6" s="134" t="s">
        <v>69</v>
      </c>
      <c r="K6" s="134" t="s">
        <v>110</v>
      </c>
      <c r="L6" s="150" t="s">
        <v>29</v>
      </c>
      <c r="M6" s="150"/>
      <c r="N6" s="150"/>
      <c r="O6" s="134" t="s">
        <v>30</v>
      </c>
      <c r="P6" s="134" t="s">
        <v>111</v>
      </c>
      <c r="Q6" s="157" t="s">
        <v>70</v>
      </c>
      <c r="R6" s="157"/>
      <c r="S6" s="158"/>
      <c r="T6" s="159" t="s">
        <v>71</v>
      </c>
      <c r="U6" s="160"/>
      <c r="V6" s="160"/>
      <c r="W6" s="160"/>
      <c r="X6" s="160"/>
      <c r="Y6" s="160"/>
      <c r="Z6" s="134" t="s">
        <v>72</v>
      </c>
      <c r="AA6" s="146" t="s">
        <v>31</v>
      </c>
      <c r="AB6" s="21"/>
      <c r="AC6" s="21"/>
    </row>
    <row r="7" spans="1:29" ht="15" thickBot="1">
      <c r="A7" s="156"/>
      <c r="B7" s="149"/>
      <c r="C7" s="149"/>
      <c r="D7" s="149"/>
      <c r="E7" s="149"/>
      <c r="F7" s="149"/>
      <c r="G7" s="43" t="s">
        <v>73</v>
      </c>
      <c r="H7" s="43" t="s">
        <v>112</v>
      </c>
      <c r="I7" s="43" t="s">
        <v>74</v>
      </c>
      <c r="J7" s="134"/>
      <c r="K7" s="134"/>
      <c r="L7" s="22" t="s">
        <v>32</v>
      </c>
      <c r="M7" s="22" t="s">
        <v>33</v>
      </c>
      <c r="N7" s="22" t="s">
        <v>34</v>
      </c>
      <c r="O7" s="134"/>
      <c r="P7" s="134"/>
      <c r="Q7" s="44" t="s">
        <v>75</v>
      </c>
      <c r="R7" s="44" t="s">
        <v>76</v>
      </c>
      <c r="S7" s="45" t="s">
        <v>77</v>
      </c>
      <c r="T7" s="46" t="s">
        <v>32</v>
      </c>
      <c r="U7" s="39" t="s">
        <v>78</v>
      </c>
      <c r="V7" s="22" t="s">
        <v>33</v>
      </c>
      <c r="W7" s="22" t="s">
        <v>78</v>
      </c>
      <c r="X7" s="22" t="s">
        <v>34</v>
      </c>
      <c r="Y7" s="22" t="s">
        <v>78</v>
      </c>
      <c r="Z7" s="134"/>
      <c r="AA7" s="146"/>
      <c r="AB7" s="21"/>
      <c r="AC7" s="21"/>
    </row>
    <row r="8" spans="1:29" ht="15" customHeight="1">
      <c r="A8" s="47">
        <v>1</v>
      </c>
      <c r="B8" s="48" t="s">
        <v>103</v>
      </c>
      <c r="C8" s="105" t="s">
        <v>104</v>
      </c>
      <c r="D8" s="106" t="s">
        <v>121</v>
      </c>
      <c r="E8" s="106" t="s">
        <v>102</v>
      </c>
      <c r="F8" s="49" t="s">
        <v>48</v>
      </c>
      <c r="G8" s="91">
        <v>1100</v>
      </c>
      <c r="H8" s="92">
        <v>0.855</v>
      </c>
      <c r="I8" s="93">
        <v>16.5</v>
      </c>
      <c r="J8" s="50">
        <f aca="true" t="shared" si="0" ref="J8:J15">G8*SQRT(H8)/(456*POWER(I8,1/3))</f>
        <v>0.8761589838909538</v>
      </c>
      <c r="K8" s="50">
        <f aca="true" t="shared" si="1" ref="K8:K15">IF(J8&gt;1,J8/J8^(2*LOG10(J8)),J8*J8^(2*LOG10(J8)))</f>
        <v>0.8895622834146238</v>
      </c>
      <c r="L8" s="51"/>
      <c r="M8" s="51"/>
      <c r="N8" s="51"/>
      <c r="O8" s="52">
        <v>83.33</v>
      </c>
      <c r="P8" s="50">
        <f aca="true" t="shared" si="2" ref="P8:P15">K8-(O8/200)</f>
        <v>0.4729122834146239</v>
      </c>
      <c r="Q8" s="53">
        <v>1676</v>
      </c>
      <c r="R8" s="53">
        <v>1555</v>
      </c>
      <c r="S8" s="54">
        <v>1768</v>
      </c>
      <c r="T8" s="55">
        <f aca="true" t="shared" si="3" ref="T8:T15">P8*Q8</f>
        <v>792.6009870029096</v>
      </c>
      <c r="U8" s="58">
        <v>1</v>
      </c>
      <c r="V8" s="57">
        <f aca="true" t="shared" si="4" ref="V8:V15">P8*R8</f>
        <v>735.3786007097401</v>
      </c>
      <c r="W8" s="56">
        <v>3</v>
      </c>
      <c r="X8" s="57">
        <f aca="true" t="shared" si="5" ref="X8:X15">P8*S8</f>
        <v>836.108917077055</v>
      </c>
      <c r="Y8" s="58">
        <v>1</v>
      </c>
      <c r="Z8" s="40">
        <f aca="true" t="shared" si="6" ref="Z8:Z15">U8+W8+Y8-(MAX(U8,W8,Y8))</f>
        <v>2</v>
      </c>
      <c r="AA8" s="59">
        <f aca="true" t="shared" si="7" ref="AA8:AA15">Z8</f>
        <v>2</v>
      </c>
      <c r="AB8" s="21"/>
      <c r="AC8" s="21"/>
    </row>
    <row r="9" spans="1:29" ht="15" customHeight="1">
      <c r="A9" s="60">
        <v>2</v>
      </c>
      <c r="B9" s="61" t="s">
        <v>54</v>
      </c>
      <c r="C9" s="107" t="s">
        <v>101</v>
      </c>
      <c r="D9" s="108" t="s">
        <v>121</v>
      </c>
      <c r="E9" s="109" t="s">
        <v>100</v>
      </c>
      <c r="F9" s="62" t="s">
        <v>123</v>
      </c>
      <c r="G9" s="94">
        <v>860</v>
      </c>
      <c r="H9" s="95">
        <v>0.7</v>
      </c>
      <c r="I9" s="96">
        <v>11.7</v>
      </c>
      <c r="J9" s="66">
        <f t="shared" si="0"/>
        <v>0.6950574051403287</v>
      </c>
      <c r="K9" s="66">
        <f t="shared" si="1"/>
        <v>0.7797144972329396</v>
      </c>
      <c r="L9" s="67"/>
      <c r="M9" s="67"/>
      <c r="N9" s="67"/>
      <c r="O9" s="68">
        <v>90.33</v>
      </c>
      <c r="P9" s="66">
        <f t="shared" si="2"/>
        <v>0.3280644972329396</v>
      </c>
      <c r="Q9" s="69">
        <v>3366</v>
      </c>
      <c r="R9" s="69">
        <v>2005</v>
      </c>
      <c r="S9" s="70">
        <v>2813</v>
      </c>
      <c r="T9" s="71">
        <f t="shared" si="3"/>
        <v>1104.2650976860748</v>
      </c>
      <c r="U9" s="72">
        <v>5</v>
      </c>
      <c r="V9" s="73">
        <f t="shared" si="4"/>
        <v>657.7693169520439</v>
      </c>
      <c r="W9" s="74">
        <v>1</v>
      </c>
      <c r="X9" s="73">
        <f t="shared" si="5"/>
        <v>922.8454307162591</v>
      </c>
      <c r="Y9" s="74">
        <v>3</v>
      </c>
      <c r="Z9" s="32">
        <f t="shared" si="6"/>
        <v>4</v>
      </c>
      <c r="AA9" s="75">
        <f t="shared" si="7"/>
        <v>4</v>
      </c>
      <c r="AB9" s="21"/>
      <c r="AC9" s="21"/>
    </row>
    <row r="10" spans="1:29" ht="15" customHeight="1">
      <c r="A10" s="60">
        <v>3</v>
      </c>
      <c r="B10" s="76" t="s">
        <v>105</v>
      </c>
      <c r="C10" s="111" t="s">
        <v>106</v>
      </c>
      <c r="D10" s="110" t="s">
        <v>121</v>
      </c>
      <c r="E10" s="112" t="s">
        <v>124</v>
      </c>
      <c r="F10" s="62" t="s">
        <v>49</v>
      </c>
      <c r="G10" s="94">
        <v>900</v>
      </c>
      <c r="H10" s="95">
        <v>0.74</v>
      </c>
      <c r="I10" s="96">
        <v>8.5</v>
      </c>
      <c r="J10" s="66">
        <f t="shared" si="0"/>
        <v>0.8319308285209155</v>
      </c>
      <c r="K10" s="66">
        <f t="shared" si="1"/>
        <v>0.8567602788229542</v>
      </c>
      <c r="L10" s="67"/>
      <c r="M10" s="67"/>
      <c r="N10" s="67"/>
      <c r="O10" s="68">
        <v>79</v>
      </c>
      <c r="P10" s="66">
        <f t="shared" si="2"/>
        <v>0.46176027882295423</v>
      </c>
      <c r="Q10" s="69">
        <v>1788</v>
      </c>
      <c r="R10" s="69">
        <v>1549</v>
      </c>
      <c r="S10" s="70">
        <v>1994</v>
      </c>
      <c r="T10" s="71">
        <f t="shared" si="3"/>
        <v>825.6273785354422</v>
      </c>
      <c r="U10" s="72">
        <v>2</v>
      </c>
      <c r="V10" s="73">
        <f t="shared" si="4"/>
        <v>715.2666718967561</v>
      </c>
      <c r="W10" s="74">
        <v>2</v>
      </c>
      <c r="X10" s="73">
        <f t="shared" si="5"/>
        <v>920.7499959729707</v>
      </c>
      <c r="Y10" s="74">
        <v>2</v>
      </c>
      <c r="Z10" s="32">
        <f t="shared" si="6"/>
        <v>4</v>
      </c>
      <c r="AA10" s="75">
        <f t="shared" si="7"/>
        <v>4</v>
      </c>
      <c r="AB10" s="21"/>
      <c r="AC10" s="21"/>
    </row>
    <row r="11" spans="1:29" ht="15" customHeight="1">
      <c r="A11" s="60">
        <v>4</v>
      </c>
      <c r="B11" s="76" t="s">
        <v>88</v>
      </c>
      <c r="C11" s="111" t="s">
        <v>89</v>
      </c>
      <c r="D11" s="101" t="s">
        <v>57</v>
      </c>
      <c r="E11" s="112" t="s">
        <v>115</v>
      </c>
      <c r="F11" s="62" t="s">
        <v>120</v>
      </c>
      <c r="G11" s="94">
        <v>970</v>
      </c>
      <c r="H11" s="95">
        <v>0.496</v>
      </c>
      <c r="I11" s="96">
        <v>6.07</v>
      </c>
      <c r="J11" s="66">
        <f t="shared" si="0"/>
        <v>0.8212678706058898</v>
      </c>
      <c r="K11" s="66">
        <f t="shared" si="1"/>
        <v>0.8493966043237079</v>
      </c>
      <c r="L11" s="67"/>
      <c r="M11" s="67"/>
      <c r="N11" s="67"/>
      <c r="O11" s="68">
        <v>92</v>
      </c>
      <c r="P11" s="66">
        <f t="shared" si="2"/>
        <v>0.3893966043237079</v>
      </c>
      <c r="Q11" s="69">
        <v>2360</v>
      </c>
      <c r="R11" s="69">
        <v>2278</v>
      </c>
      <c r="S11" s="70">
        <v>2804</v>
      </c>
      <c r="T11" s="71">
        <f t="shared" si="3"/>
        <v>918.9759862039506</v>
      </c>
      <c r="U11" s="74">
        <v>3</v>
      </c>
      <c r="V11" s="73">
        <f t="shared" si="4"/>
        <v>887.0454646494065</v>
      </c>
      <c r="W11" s="72">
        <v>5</v>
      </c>
      <c r="X11" s="73">
        <f t="shared" si="5"/>
        <v>1091.8680785236768</v>
      </c>
      <c r="Y11" s="74">
        <v>5</v>
      </c>
      <c r="Z11" s="32">
        <f t="shared" si="6"/>
        <v>8</v>
      </c>
      <c r="AA11" s="75">
        <f t="shared" si="7"/>
        <v>8</v>
      </c>
      <c r="AB11" s="21"/>
      <c r="AC11" s="21"/>
    </row>
    <row r="12" spans="1:29" ht="15" customHeight="1">
      <c r="A12" s="60">
        <v>5</v>
      </c>
      <c r="B12" s="76" t="s">
        <v>107</v>
      </c>
      <c r="C12" s="111" t="s">
        <v>108</v>
      </c>
      <c r="D12" s="101" t="s">
        <v>57</v>
      </c>
      <c r="E12" s="112" t="s">
        <v>125</v>
      </c>
      <c r="F12" s="62" t="s">
        <v>87</v>
      </c>
      <c r="G12" s="94">
        <v>890</v>
      </c>
      <c r="H12" s="95">
        <v>0.99</v>
      </c>
      <c r="I12" s="96">
        <v>13.2</v>
      </c>
      <c r="J12" s="66">
        <f t="shared" si="0"/>
        <v>0.8217091396549883</v>
      </c>
      <c r="K12" s="66">
        <f t="shared" si="1"/>
        <v>0.8496970618045223</v>
      </c>
      <c r="L12" s="67"/>
      <c r="M12" s="67"/>
      <c r="N12" s="67"/>
      <c r="O12" s="68">
        <v>87.67</v>
      </c>
      <c r="P12" s="66">
        <f t="shared" si="2"/>
        <v>0.4113470618045223</v>
      </c>
      <c r="Q12" s="69">
        <v>2314</v>
      </c>
      <c r="R12" s="69">
        <v>2088</v>
      </c>
      <c r="S12" s="70">
        <v>2430</v>
      </c>
      <c r="T12" s="71">
        <f t="shared" si="3"/>
        <v>951.8571010156646</v>
      </c>
      <c r="U12" s="72">
        <v>4</v>
      </c>
      <c r="V12" s="73">
        <f t="shared" si="4"/>
        <v>858.8926650478426</v>
      </c>
      <c r="W12" s="74">
        <v>4</v>
      </c>
      <c r="X12" s="73">
        <f t="shared" si="5"/>
        <v>999.5733601849892</v>
      </c>
      <c r="Y12" s="74">
        <v>4</v>
      </c>
      <c r="Z12" s="32">
        <f t="shared" si="6"/>
        <v>8</v>
      </c>
      <c r="AA12" s="75">
        <f t="shared" si="7"/>
        <v>8</v>
      </c>
      <c r="AB12" s="21"/>
      <c r="AC12" s="21"/>
    </row>
    <row r="13" spans="1:29" ht="15" customHeight="1">
      <c r="A13" s="60">
        <v>6</v>
      </c>
      <c r="B13" s="76" t="s">
        <v>98</v>
      </c>
      <c r="C13" s="111" t="s">
        <v>99</v>
      </c>
      <c r="D13" s="110" t="s">
        <v>126</v>
      </c>
      <c r="E13" s="112" t="s">
        <v>127</v>
      </c>
      <c r="F13" s="62" t="s">
        <v>49</v>
      </c>
      <c r="G13" s="94">
        <v>1020</v>
      </c>
      <c r="H13" s="95">
        <v>1.32</v>
      </c>
      <c r="I13" s="96">
        <v>15.73</v>
      </c>
      <c r="J13" s="66">
        <f t="shared" si="0"/>
        <v>1.0256819680534577</v>
      </c>
      <c r="K13" s="66">
        <f t="shared" si="1"/>
        <v>1.025109269133519</v>
      </c>
      <c r="L13" s="67"/>
      <c r="M13" s="67"/>
      <c r="N13" s="67"/>
      <c r="O13" s="68">
        <v>94</v>
      </c>
      <c r="P13" s="66">
        <f t="shared" si="2"/>
        <v>0.5551092691335191</v>
      </c>
      <c r="Q13" s="69">
        <v>7990</v>
      </c>
      <c r="R13" s="69">
        <v>1828</v>
      </c>
      <c r="S13" s="70">
        <v>2277</v>
      </c>
      <c r="T13" s="71">
        <f t="shared" si="3"/>
        <v>4435.323060376818</v>
      </c>
      <c r="U13" s="72">
        <v>8</v>
      </c>
      <c r="V13" s="73">
        <f t="shared" si="4"/>
        <v>1014.7397439760729</v>
      </c>
      <c r="W13" s="74">
        <v>6</v>
      </c>
      <c r="X13" s="73">
        <f t="shared" si="5"/>
        <v>1263.983805817023</v>
      </c>
      <c r="Y13" s="74">
        <v>6</v>
      </c>
      <c r="Z13" s="32">
        <f t="shared" si="6"/>
        <v>12</v>
      </c>
      <c r="AA13" s="75">
        <f t="shared" si="7"/>
        <v>12</v>
      </c>
      <c r="AB13" s="21"/>
      <c r="AC13" s="21"/>
    </row>
    <row r="14" spans="1:29" ht="15" customHeight="1">
      <c r="A14" s="60">
        <v>7</v>
      </c>
      <c r="B14" s="61" t="s">
        <v>116</v>
      </c>
      <c r="C14" s="115" t="s">
        <v>117</v>
      </c>
      <c r="D14" s="102" t="s">
        <v>62</v>
      </c>
      <c r="E14" s="61" t="s">
        <v>118</v>
      </c>
      <c r="F14" s="113" t="s">
        <v>50</v>
      </c>
      <c r="G14" s="94">
        <v>990</v>
      </c>
      <c r="H14" s="95">
        <v>0.842</v>
      </c>
      <c r="I14" s="96">
        <v>13.5</v>
      </c>
      <c r="J14" s="66">
        <f t="shared" si="0"/>
        <v>0.8366589763023851</v>
      </c>
      <c r="K14" s="66">
        <f t="shared" si="1"/>
        <v>0.8600940679303516</v>
      </c>
      <c r="L14" s="67"/>
      <c r="M14" s="67"/>
      <c r="N14" s="67"/>
      <c r="O14" s="68">
        <v>91</v>
      </c>
      <c r="P14" s="66">
        <f t="shared" si="2"/>
        <v>0.4050940679303516</v>
      </c>
      <c r="Q14" s="69">
        <v>3469</v>
      </c>
      <c r="R14" s="69">
        <v>2658</v>
      </c>
      <c r="S14" s="70">
        <v>5085</v>
      </c>
      <c r="T14" s="71">
        <f t="shared" si="3"/>
        <v>1405.2713216503896</v>
      </c>
      <c r="U14" s="74">
        <v>6</v>
      </c>
      <c r="V14" s="73">
        <f t="shared" si="4"/>
        <v>1076.7400325588744</v>
      </c>
      <c r="W14" s="72">
        <v>7</v>
      </c>
      <c r="X14" s="73">
        <f t="shared" si="5"/>
        <v>2059.9033354258377</v>
      </c>
      <c r="Y14" s="74">
        <v>7</v>
      </c>
      <c r="Z14" s="32">
        <f t="shared" si="6"/>
        <v>13</v>
      </c>
      <c r="AA14" s="75">
        <f t="shared" si="7"/>
        <v>13</v>
      </c>
      <c r="AB14" s="21"/>
      <c r="AC14" s="21"/>
    </row>
    <row r="15" spans="1:29" ht="15" customHeight="1" thickBot="1">
      <c r="A15" s="77">
        <v>8</v>
      </c>
      <c r="B15" s="123" t="s">
        <v>128</v>
      </c>
      <c r="C15" s="119" t="s">
        <v>130</v>
      </c>
      <c r="D15" s="122" t="s">
        <v>129</v>
      </c>
      <c r="E15" s="120" t="s">
        <v>131</v>
      </c>
      <c r="F15" s="121" t="s">
        <v>132</v>
      </c>
      <c r="G15" s="97">
        <v>880</v>
      </c>
      <c r="H15" s="98">
        <v>0.9</v>
      </c>
      <c r="I15" s="99">
        <v>11.5</v>
      </c>
      <c r="J15" s="78">
        <f t="shared" si="0"/>
        <v>0.8110976393604669</v>
      </c>
      <c r="K15" s="78">
        <f t="shared" si="1"/>
        <v>0.8425749166636327</v>
      </c>
      <c r="L15" s="79"/>
      <c r="M15" s="79"/>
      <c r="N15" s="79"/>
      <c r="O15" s="80">
        <v>82.33</v>
      </c>
      <c r="P15" s="78">
        <f t="shared" si="2"/>
        <v>0.4309249166636327</v>
      </c>
      <c r="Q15" s="81">
        <v>5327</v>
      </c>
      <c r="R15" s="81">
        <v>4000</v>
      </c>
      <c r="S15" s="82">
        <v>5806</v>
      </c>
      <c r="T15" s="83">
        <f t="shared" si="3"/>
        <v>2295.5370310671715</v>
      </c>
      <c r="U15" s="86">
        <v>7</v>
      </c>
      <c r="V15" s="85">
        <f t="shared" si="4"/>
        <v>1723.6996666545308</v>
      </c>
      <c r="W15" s="84">
        <v>8</v>
      </c>
      <c r="X15" s="85">
        <f t="shared" si="5"/>
        <v>2501.9500661490515</v>
      </c>
      <c r="Y15" s="86">
        <v>8</v>
      </c>
      <c r="Z15" s="87">
        <f t="shared" si="6"/>
        <v>15</v>
      </c>
      <c r="AA15" s="88">
        <f t="shared" si="7"/>
        <v>15</v>
      </c>
      <c r="AB15" s="21"/>
      <c r="AC15" s="21"/>
    </row>
    <row r="16" ht="15" customHeight="1" thickBot="1"/>
    <row r="17" spans="2:27" ht="15" customHeight="1">
      <c r="B17" s="23" t="s">
        <v>29</v>
      </c>
      <c r="C17" s="147" t="s">
        <v>25</v>
      </c>
      <c r="D17" s="147"/>
      <c r="E17" s="24" t="s">
        <v>9</v>
      </c>
      <c r="F17" s="131" t="s">
        <v>35</v>
      </c>
      <c r="G17" s="131"/>
      <c r="H17" s="131"/>
      <c r="I17" s="132" t="s">
        <v>36</v>
      </c>
      <c r="J17" s="132"/>
      <c r="K17" s="132"/>
      <c r="L17" s="132"/>
      <c r="M17" s="133" t="s">
        <v>25</v>
      </c>
      <c r="N17" s="133"/>
      <c r="O17" s="133"/>
      <c r="P17" s="133"/>
      <c r="Q17" s="147" t="s">
        <v>9</v>
      </c>
      <c r="R17" s="147"/>
      <c r="S17" s="147"/>
      <c r="T17" s="131" t="s">
        <v>35</v>
      </c>
      <c r="U17" s="131"/>
      <c r="V17" s="131"/>
      <c r="W17" s="131"/>
      <c r="X17" s="29"/>
      <c r="Y17" s="29"/>
      <c r="Z17" s="29"/>
      <c r="AA17" s="29"/>
    </row>
    <row r="18" spans="2:27" ht="15" customHeight="1">
      <c r="B18" s="25" t="s">
        <v>96</v>
      </c>
      <c r="C18" s="142" t="s">
        <v>140</v>
      </c>
      <c r="D18" s="142"/>
      <c r="E18" s="26" t="s">
        <v>63</v>
      </c>
      <c r="F18" s="162"/>
      <c r="G18" s="162"/>
      <c r="H18" s="162"/>
      <c r="I18" s="145" t="s">
        <v>37</v>
      </c>
      <c r="J18" s="145"/>
      <c r="K18" s="145"/>
      <c r="L18" s="145"/>
      <c r="M18" s="143" t="s">
        <v>114</v>
      </c>
      <c r="N18" s="144"/>
      <c r="O18" s="144"/>
      <c r="P18" s="144"/>
      <c r="Q18" s="161" t="s">
        <v>63</v>
      </c>
      <c r="R18" s="161"/>
      <c r="S18" s="161"/>
      <c r="T18" s="151"/>
      <c r="U18" s="151"/>
      <c r="V18" s="151"/>
      <c r="W18" s="151"/>
      <c r="X18" s="30"/>
      <c r="Y18" s="30"/>
      <c r="Z18" s="30"/>
      <c r="AA18" s="30"/>
    </row>
    <row r="19" spans="2:27" ht="15" customHeight="1">
      <c r="B19" s="25">
        <v>2</v>
      </c>
      <c r="C19" s="142" t="s">
        <v>155</v>
      </c>
      <c r="D19" s="142"/>
      <c r="E19" s="26" t="s">
        <v>166</v>
      </c>
      <c r="F19" s="162"/>
      <c r="G19" s="162"/>
      <c r="H19" s="162"/>
      <c r="I19" s="164" t="s">
        <v>38</v>
      </c>
      <c r="J19" s="164"/>
      <c r="K19" s="164"/>
      <c r="L19" s="164"/>
      <c r="M19" s="143" t="s">
        <v>155</v>
      </c>
      <c r="N19" s="144"/>
      <c r="O19" s="144"/>
      <c r="P19" s="144"/>
      <c r="Q19" s="161" t="s">
        <v>166</v>
      </c>
      <c r="R19" s="161"/>
      <c r="S19" s="161"/>
      <c r="T19" s="151"/>
      <c r="U19" s="151"/>
      <c r="V19" s="151"/>
      <c r="W19" s="151"/>
      <c r="X19" s="30"/>
      <c r="Y19" s="30"/>
      <c r="Z19" s="30"/>
      <c r="AA19" s="30"/>
    </row>
    <row r="20" spans="2:27" ht="15" customHeight="1">
      <c r="B20" s="25">
        <v>3</v>
      </c>
      <c r="C20" s="142" t="s">
        <v>156</v>
      </c>
      <c r="D20" s="142"/>
      <c r="E20" s="89" t="s">
        <v>167</v>
      </c>
      <c r="F20" s="162"/>
      <c r="G20" s="162"/>
      <c r="H20" s="162"/>
      <c r="I20" s="163"/>
      <c r="J20" s="163"/>
      <c r="K20" s="163"/>
      <c r="L20" s="163"/>
      <c r="M20" s="143"/>
      <c r="N20" s="144"/>
      <c r="O20" s="144"/>
      <c r="P20" s="144"/>
      <c r="Q20" s="161"/>
      <c r="R20" s="161"/>
      <c r="S20" s="161"/>
      <c r="T20" s="151"/>
      <c r="U20" s="151"/>
      <c r="V20" s="151"/>
      <c r="W20" s="151"/>
      <c r="X20" s="30"/>
      <c r="Y20" s="30"/>
      <c r="Z20" s="30"/>
      <c r="AA20" s="30"/>
    </row>
    <row r="21" spans="2:27" ht="15" customHeight="1">
      <c r="B21" s="25"/>
      <c r="C21" s="142"/>
      <c r="D21" s="142"/>
      <c r="E21" s="100"/>
      <c r="F21" s="162"/>
      <c r="G21" s="162"/>
      <c r="H21" s="162"/>
      <c r="I21" s="163"/>
      <c r="J21" s="163"/>
      <c r="K21" s="163"/>
      <c r="L21" s="163"/>
      <c r="M21" s="144"/>
      <c r="N21" s="144"/>
      <c r="O21" s="144"/>
      <c r="P21" s="144"/>
      <c r="Q21" s="161"/>
      <c r="R21" s="161"/>
      <c r="S21" s="161"/>
      <c r="T21" s="151"/>
      <c r="U21" s="151"/>
      <c r="V21" s="151"/>
      <c r="W21" s="151"/>
      <c r="X21" s="30"/>
      <c r="Y21" s="30"/>
      <c r="Z21" s="30"/>
      <c r="AA21" s="30"/>
    </row>
    <row r="22" spans="2:27" ht="15" customHeight="1">
      <c r="B22" s="25"/>
      <c r="C22" s="153"/>
      <c r="D22" s="153"/>
      <c r="E22" s="26"/>
      <c r="F22" s="162"/>
      <c r="G22" s="162"/>
      <c r="H22" s="162"/>
      <c r="I22" s="163"/>
      <c r="J22" s="163"/>
      <c r="K22" s="163"/>
      <c r="L22" s="163"/>
      <c r="M22" s="144"/>
      <c r="N22" s="144"/>
      <c r="O22" s="144"/>
      <c r="P22" s="144"/>
      <c r="Q22" s="161"/>
      <c r="R22" s="161"/>
      <c r="S22" s="161"/>
      <c r="T22" s="151"/>
      <c r="U22" s="151"/>
      <c r="V22" s="151"/>
      <c r="W22" s="151"/>
      <c r="X22" s="30"/>
      <c r="Y22" s="30"/>
      <c r="Z22" s="30"/>
      <c r="AA22" s="30"/>
    </row>
    <row r="23" spans="2:27" ht="15" customHeight="1">
      <c r="B23" s="27"/>
      <c r="C23" s="153"/>
      <c r="D23" s="153"/>
      <c r="E23" s="90"/>
      <c r="F23" s="155"/>
      <c r="G23" s="155"/>
      <c r="H23" s="155"/>
      <c r="I23" s="164" t="s">
        <v>39</v>
      </c>
      <c r="J23" s="164"/>
      <c r="K23" s="164"/>
      <c r="L23" s="164"/>
      <c r="M23" s="143" t="s">
        <v>51</v>
      </c>
      <c r="N23" s="144"/>
      <c r="O23" s="144"/>
      <c r="P23" s="144"/>
      <c r="Q23" s="161" t="s">
        <v>55</v>
      </c>
      <c r="R23" s="161"/>
      <c r="S23" s="161"/>
      <c r="T23" s="151"/>
      <c r="U23" s="151"/>
      <c r="V23" s="151"/>
      <c r="W23" s="151"/>
      <c r="X23" s="30"/>
      <c r="Y23" s="30"/>
      <c r="Z23" s="30"/>
      <c r="AA23" s="30"/>
    </row>
    <row r="24" spans="2:27" ht="15" customHeight="1" thickBot="1">
      <c r="B24" s="28" t="s">
        <v>40</v>
      </c>
      <c r="C24" s="165" t="s">
        <v>52</v>
      </c>
      <c r="D24" s="166"/>
      <c r="E24" s="116" t="s">
        <v>53</v>
      </c>
      <c r="F24" s="154"/>
      <c r="G24" s="154"/>
      <c r="H24" s="154"/>
      <c r="I24" s="167" t="s">
        <v>40</v>
      </c>
      <c r="J24" s="167"/>
      <c r="K24" s="167"/>
      <c r="L24" s="167"/>
      <c r="M24" s="141" t="s">
        <v>122</v>
      </c>
      <c r="N24" s="141"/>
      <c r="O24" s="141"/>
      <c r="P24" s="141"/>
      <c r="Q24" s="165"/>
      <c r="R24" s="165"/>
      <c r="S24" s="165"/>
      <c r="T24" s="152"/>
      <c r="U24" s="152"/>
      <c r="V24" s="152"/>
      <c r="W24" s="152"/>
      <c r="X24" s="30"/>
      <c r="Y24" s="30"/>
      <c r="Z24" s="30"/>
      <c r="AA24" s="30"/>
    </row>
    <row r="25" ht="15" customHeight="1"/>
  </sheetData>
  <mergeCells count="66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A6:AA7"/>
    <mergeCell ref="C17:D17"/>
    <mergeCell ref="F17:H17"/>
    <mergeCell ref="I17:L17"/>
    <mergeCell ref="M17:P17"/>
    <mergeCell ref="Q19:S19"/>
    <mergeCell ref="T19:W19"/>
    <mergeCell ref="C18:D18"/>
    <mergeCell ref="F18:H18"/>
    <mergeCell ref="I18:L18"/>
    <mergeCell ref="M18:P18"/>
    <mergeCell ref="Q17:S17"/>
    <mergeCell ref="T17:W17"/>
    <mergeCell ref="Q18:S18"/>
    <mergeCell ref="T18:W18"/>
    <mergeCell ref="Q20:S20"/>
    <mergeCell ref="T20:W20"/>
    <mergeCell ref="C19:D19"/>
    <mergeCell ref="F19:H19"/>
    <mergeCell ref="C20:D20"/>
    <mergeCell ref="F20:H20"/>
    <mergeCell ref="I20:L20"/>
    <mergeCell ref="M20:P20"/>
    <mergeCell ref="I19:L19"/>
    <mergeCell ref="M19:P19"/>
    <mergeCell ref="C21:D21"/>
    <mergeCell ref="F21:H21"/>
    <mergeCell ref="I21:L21"/>
    <mergeCell ref="M21:P21"/>
    <mergeCell ref="Q23:S23"/>
    <mergeCell ref="T23:W23"/>
    <mergeCell ref="C22:D22"/>
    <mergeCell ref="F22:H22"/>
    <mergeCell ref="I22:L22"/>
    <mergeCell ref="M22:P22"/>
    <mergeCell ref="Q21:S21"/>
    <mergeCell ref="T21:W21"/>
    <mergeCell ref="Q22:S22"/>
    <mergeCell ref="T22:W22"/>
    <mergeCell ref="Q24:S24"/>
    <mergeCell ref="T24:W24"/>
    <mergeCell ref="C23:D23"/>
    <mergeCell ref="F23:H23"/>
    <mergeCell ref="C24:D24"/>
    <mergeCell ref="F24:H24"/>
    <mergeCell ref="I24:L24"/>
    <mergeCell ref="M24:P24"/>
    <mergeCell ref="I23:L23"/>
    <mergeCell ref="M23:P23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Jiří Kreisel</cp:lastModifiedBy>
  <cp:lastPrinted>2009-05-23T08:36:29Z</cp:lastPrinted>
  <dcterms:created xsi:type="dcterms:W3CDTF">2005-07-31T10:02:30Z</dcterms:created>
  <dcterms:modified xsi:type="dcterms:W3CDTF">2009-05-30T08:38:20Z</dcterms:modified>
  <cp:category/>
  <cp:version/>
  <cp:contentType/>
  <cp:contentStatus/>
  <cp:revision>1</cp:revision>
</cp:coreProperties>
</file>