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755" tabRatio="808" activeTab="0"/>
  </bookViews>
  <sheets>
    <sheet name="Zlata plachta Vysl. 09_10" sheetId="1" r:id="rId1"/>
  </sheets>
  <definedNames>
    <definedName name="_xlnm.Print_Area" localSheetId="0">'Zlata plachta Vysl. 09_10'!$A$1:$AI$50</definedName>
  </definedNames>
  <calcPr fullCalcOnLoad="1"/>
</workbook>
</file>

<file path=xl/sharedStrings.xml><?xml version="1.0" encoding="utf-8"?>
<sst xmlns="http://schemas.openxmlformats.org/spreadsheetml/2006/main" count="388" uniqueCount="187">
  <si>
    <t xml:space="preserve">NSS-A </t>
  </si>
  <si>
    <t>Pořadí</t>
  </si>
  <si>
    <t>Soutěžící</t>
  </si>
  <si>
    <t>MODEL</t>
  </si>
  <si>
    <t>Dos. čas</t>
  </si>
  <si>
    <t>Suma pořadí</t>
  </si>
  <si>
    <t>Příjmení</t>
  </si>
  <si>
    <t>Jméno</t>
  </si>
  <si>
    <t>Stát</t>
  </si>
  <si>
    <t xml:space="preserve">Jméno </t>
  </si>
  <si>
    <t>Měřítko</t>
  </si>
  <si>
    <t>Délka na vodorysce KVR</t>
  </si>
  <si>
    <t>Plocha plachet S</t>
  </si>
  <si>
    <t>Výtlak V</t>
  </si>
  <si>
    <t>Lineární handicap</t>
  </si>
  <si>
    <t>Logaritm. handicap</t>
  </si>
  <si>
    <t>Korig. handicap</t>
  </si>
  <si>
    <t>1.</t>
  </si>
  <si>
    <t>Tz [s]</t>
  </si>
  <si>
    <t>2.</t>
  </si>
  <si>
    <t>3.</t>
  </si>
  <si>
    <t>Zlatá plachta</t>
  </si>
  <si>
    <t>[mm]</t>
  </si>
  <si>
    <t>[m2]</t>
  </si>
  <si>
    <t>[kg]</t>
  </si>
  <si>
    <t>R</t>
  </si>
  <si>
    <t>Rlog</t>
  </si>
  <si>
    <t>[body]</t>
  </si>
  <si>
    <t>Rk</t>
  </si>
  <si>
    <t>T1</t>
  </si>
  <si>
    <t>Tz1</t>
  </si>
  <si>
    <t>Pořadí 1</t>
  </si>
  <si>
    <t>T2</t>
  </si>
  <si>
    <t>Pořadí 2</t>
  </si>
  <si>
    <t>T3</t>
  </si>
  <si>
    <t>Pořadí 3</t>
  </si>
  <si>
    <t>Hill</t>
  </si>
  <si>
    <t>Torsten</t>
  </si>
  <si>
    <t>DE</t>
  </si>
  <si>
    <t>Zátopek</t>
  </si>
  <si>
    <t>1:7</t>
  </si>
  <si>
    <t>2</t>
  </si>
  <si>
    <t>Eroshkin</t>
  </si>
  <si>
    <t>Andrey (jun.)</t>
  </si>
  <si>
    <t>RU</t>
  </si>
  <si>
    <t>Assablou</t>
  </si>
  <si>
    <t>1:20</t>
  </si>
  <si>
    <t>3</t>
  </si>
  <si>
    <t>Špinar</t>
  </si>
  <si>
    <t>Jiří</t>
  </si>
  <si>
    <t>CZ</t>
  </si>
  <si>
    <t>Endeavour</t>
  </si>
  <si>
    <t>1:29</t>
  </si>
  <si>
    <t>4</t>
  </si>
  <si>
    <t>Dudnik</t>
  </si>
  <si>
    <t>Vladimir</t>
  </si>
  <si>
    <t>5</t>
  </si>
  <si>
    <t>Feigel</t>
  </si>
  <si>
    <t>Ronny</t>
  </si>
  <si>
    <t>Yamaha RTW</t>
  </si>
  <si>
    <t>6</t>
  </si>
  <si>
    <t>Safarov</t>
  </si>
  <si>
    <t>Suleyman</t>
  </si>
  <si>
    <t>Yamaha</t>
  </si>
  <si>
    <t>7</t>
  </si>
  <si>
    <t>Chmelka</t>
  </si>
  <si>
    <t>František</t>
  </si>
  <si>
    <t>Trigger</t>
  </si>
  <si>
    <t>1:12</t>
  </si>
  <si>
    <t>8</t>
  </si>
  <si>
    <t>Ivashenkov</t>
  </si>
  <si>
    <t>Maxim</t>
  </si>
  <si>
    <t>UBC</t>
  </si>
  <si>
    <t>9</t>
  </si>
  <si>
    <t>Neupauer</t>
  </si>
  <si>
    <t>Ján</t>
  </si>
  <si>
    <t>SK</t>
  </si>
  <si>
    <t>Inga IV</t>
  </si>
  <si>
    <t>1:16</t>
  </si>
  <si>
    <t>10</t>
  </si>
  <si>
    <t>Zapletal</t>
  </si>
  <si>
    <t>Karel</t>
  </si>
  <si>
    <t>Seawind</t>
  </si>
  <si>
    <t>1:22</t>
  </si>
  <si>
    <t>11</t>
  </si>
  <si>
    <t>Meyer</t>
  </si>
  <si>
    <t>Robert</t>
  </si>
  <si>
    <t>Container</t>
  </si>
  <si>
    <t>12</t>
  </si>
  <si>
    <t>Culek</t>
  </si>
  <si>
    <t>Jindřich</t>
  </si>
  <si>
    <t>Reinke 13 M</t>
  </si>
  <si>
    <t>1:9</t>
  </si>
  <si>
    <t>13</t>
  </si>
  <si>
    <t>Šanda</t>
  </si>
  <si>
    <t>Radek</t>
  </si>
  <si>
    <t>Pirát</t>
  </si>
  <si>
    <t>1:10</t>
  </si>
  <si>
    <t>14</t>
  </si>
  <si>
    <t>Uherková</t>
  </si>
  <si>
    <t>Marcela</t>
  </si>
  <si>
    <t>Barrakuda</t>
  </si>
  <si>
    <t>Borgmann</t>
  </si>
  <si>
    <t>Bernd</t>
  </si>
  <si>
    <t>Spirit of Freedom</t>
  </si>
  <si>
    <t>16</t>
  </si>
  <si>
    <t>Kincl</t>
  </si>
  <si>
    <t>Antonín</t>
  </si>
  <si>
    <t>Pirate</t>
  </si>
  <si>
    <t>1:11</t>
  </si>
  <si>
    <t>17</t>
  </si>
  <si>
    <t xml:space="preserve">Basina </t>
  </si>
  <si>
    <t>Raisa (jun.)</t>
  </si>
  <si>
    <t>18</t>
  </si>
  <si>
    <t>Folkman</t>
  </si>
  <si>
    <t>Ladislav</t>
  </si>
  <si>
    <t>Voyager</t>
  </si>
  <si>
    <t>19</t>
  </si>
  <si>
    <t>Basin</t>
  </si>
  <si>
    <t>Alexander (jun.)</t>
  </si>
  <si>
    <t>20</t>
  </si>
  <si>
    <t>Kroupa</t>
  </si>
  <si>
    <t>Milan</t>
  </si>
  <si>
    <t>1:25</t>
  </si>
  <si>
    <t>21</t>
  </si>
  <si>
    <t>Pešek, Ing.</t>
  </si>
  <si>
    <t>Jaroslav</t>
  </si>
  <si>
    <t>Illbruck</t>
  </si>
  <si>
    <t>1:13,5</t>
  </si>
  <si>
    <t>22</t>
  </si>
  <si>
    <t>Mikulka</t>
  </si>
  <si>
    <t>Peter</t>
  </si>
  <si>
    <t>Shamrock 5</t>
  </si>
  <si>
    <t>1:27</t>
  </si>
  <si>
    <t>23</t>
  </si>
  <si>
    <t>Kozak</t>
  </si>
  <si>
    <t>Sailor</t>
  </si>
  <si>
    <t>1:15</t>
  </si>
  <si>
    <t xml:space="preserve">NSS-B </t>
  </si>
  <si>
    <t>1</t>
  </si>
  <si>
    <t>Emler</t>
  </si>
  <si>
    <t>Vratislav</t>
  </si>
  <si>
    <t>Thalassa</t>
  </si>
  <si>
    <t>Jakubík</t>
  </si>
  <si>
    <t>Miloš</t>
  </si>
  <si>
    <t>Atlantis</t>
  </si>
  <si>
    <t xml:space="preserve">Slížek </t>
  </si>
  <si>
    <t>Josef</t>
  </si>
  <si>
    <t>Adix</t>
  </si>
  <si>
    <t>1:45</t>
  </si>
  <si>
    <t>Oltersdorf</t>
  </si>
  <si>
    <t>Horst</t>
  </si>
  <si>
    <t>Argus II</t>
  </si>
  <si>
    <t>Unger</t>
  </si>
  <si>
    <t>Veit</t>
  </si>
  <si>
    <t>KSY Meteor</t>
  </si>
  <si>
    <t>1:33</t>
  </si>
  <si>
    <t>Medvěděv</t>
  </si>
  <si>
    <t>Michal</t>
  </si>
  <si>
    <t>Spray</t>
  </si>
  <si>
    <t>Mrákota</t>
  </si>
  <si>
    <t>Zeman</t>
  </si>
  <si>
    <t>Dorian Gray 2</t>
  </si>
  <si>
    <t>Egrt</t>
  </si>
  <si>
    <t>Pen Duick</t>
  </si>
  <si>
    <t>Šimůnek</t>
  </si>
  <si>
    <t>Dove</t>
  </si>
  <si>
    <t>Abel</t>
  </si>
  <si>
    <t>Štefan</t>
  </si>
  <si>
    <t>Lulworth</t>
  </si>
  <si>
    <t>Milan ml.</t>
  </si>
  <si>
    <t>Vamaria</t>
  </si>
  <si>
    <t>1:16,5</t>
  </si>
  <si>
    <t>Petr</t>
  </si>
  <si>
    <t>Tz2</t>
  </si>
  <si>
    <t>Tz3</t>
  </si>
  <si>
    <t>Zlatá plachta "Kristýny" 2010/ Golden Sail of Kristyna 2010</t>
  </si>
  <si>
    <t>Statické hodnocení 2010</t>
  </si>
  <si>
    <t>Statické hodnocení 2009</t>
  </si>
  <si>
    <t>Diff. 2010 - 2009</t>
  </si>
  <si>
    <t>Korig. Handicap 2010</t>
  </si>
  <si>
    <t>Korig. Handicap 2009</t>
  </si>
  <si>
    <t>Zap. čas 2010</t>
  </si>
  <si>
    <t>Zap. čas 2009</t>
  </si>
  <si>
    <t>2010</t>
  </si>
  <si>
    <t>2009</t>
  </si>
  <si>
    <t>Pořadí 2009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</si>
</sst>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Kč&quot;;\-#,##0&quot;Kč&quot;"/>
    <numFmt numFmtId="173" formatCode="#,##0&quot;Kč&quot;;[Red]\-#,##0&quot;Kč&quot;"/>
    <numFmt numFmtId="174" formatCode="#,##0.00&quot;Kč&quot;;\-#,##0.00&quot;Kč&quot;"/>
    <numFmt numFmtId="175" formatCode="#,##0.00&quot;Kč&quot;;[Red]\-#,##0.00&quot;Kč&quot;"/>
    <numFmt numFmtId="176" formatCode="_-* #,##0&quot;Kč&quot;_-;\-* #,##0&quot;Kč&quot;_-;_-* &quot;-&quot;&quot;Kč&quot;_-;_-@_-"/>
    <numFmt numFmtId="177" formatCode="_-* #,##0_K_č_-;\-* #,##0_K_č_-;_-* &quot;-&quot;_K_č_-;_-@_-"/>
    <numFmt numFmtId="178" formatCode="_-* #,##0.00&quot;Kč&quot;_-;\-* #,##0.00&quot;Kč&quot;_-;_-* &quot;-&quot;??&quot;Kč&quot;_-;_-@_-"/>
    <numFmt numFmtId="179" formatCode="_-* #,##0.00_K_č_-;\-* #,##0.00_K_č_-;_-* &quot;-&quot;??_K_č_-;_-@_-"/>
    <numFmt numFmtId="180" formatCode="0.0"/>
    <numFmt numFmtId="181" formatCode="0.000_)"/>
    <numFmt numFmtId="182" formatCode="0.00_)"/>
    <numFmt numFmtId="183" formatCode="0_)"/>
    <numFmt numFmtId="184" formatCode="0.0_)"/>
    <numFmt numFmtId="185" formatCode="0.0_ ;\-0.0\ "/>
    <numFmt numFmtId="186" formatCode="#,##0.0"/>
    <numFmt numFmtId="187" formatCode="#,##0.00000"/>
    <numFmt numFmtId="188" formatCode="0.000"/>
    <numFmt numFmtId="189" formatCode="#,##0.000"/>
    <numFmt numFmtId="190" formatCode="#,##0.0000"/>
    <numFmt numFmtId="191" formatCode="0.0000"/>
    <numFmt numFmtId="192" formatCode="#,##0&quot;р.&quot;;\-#,##0&quot;р.&quot;"/>
    <numFmt numFmtId="193" formatCode="#,##0&quot;р.&quot;;[Red]\-#,##0&quot;р.&quot;"/>
    <numFmt numFmtId="194" formatCode="#,##0.00&quot;р.&quot;;\-#,##0.00&quot;р.&quot;"/>
    <numFmt numFmtId="195" formatCode="#,##0.00&quot;р.&quot;;[Red]\-#,##0.00&quot;р.&quot;"/>
    <numFmt numFmtId="196" formatCode="_-* #,##0&quot;р.&quot;_-;\-* #,##0&quot;р.&quot;_-;_-* &quot;-&quot;&quot;р.&quot;_-;_-@_-"/>
    <numFmt numFmtId="197" formatCode="_-* #,##0_р_._-;\-* #,##0_р_._-;_-* &quot;-&quot;_р_._-;_-@_-"/>
    <numFmt numFmtId="198" formatCode="_-* #,##0.00&quot;р.&quot;_-;\-* #,##0.00&quot;р.&quot;_-;_-* &quot;-&quot;??&quot;р.&quot;_-;_-@_-"/>
    <numFmt numFmtId="199" formatCode="_-* #,##0.00_р_._-;\-* #,##0.00_р_._-;_-* &quot;-&quot;??_р_._-;_-@_-"/>
    <numFmt numFmtId="200" formatCode="0.0000000"/>
    <numFmt numFmtId="201" formatCode="0.000000"/>
    <numFmt numFmtId="202" formatCode="0.00000"/>
    <numFmt numFmtId="203" formatCode="#,##0.00&quot;р.&quot;"/>
    <numFmt numFmtId="204" formatCode="h:mm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-405]d\.\ mmmm\ yyyy"/>
  </numFmts>
  <fonts count="1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b/>
      <sz val="10"/>
      <name val="Arial CE"/>
      <family val="0"/>
    </font>
    <font>
      <sz val="12"/>
      <name val="Arial CE"/>
      <family val="2"/>
    </font>
    <font>
      <sz val="12"/>
      <name val="Arial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b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25" applyBorder="1" applyAlignment="1">
      <alignment horizontal="center" vertical="center"/>
      <protection/>
    </xf>
    <xf numFmtId="0" fontId="7" fillId="0" borderId="0" xfId="25" applyFont="1" applyFill="1" applyBorder="1" applyAlignment="1">
      <alignment vertical="center"/>
      <protection/>
    </xf>
    <xf numFmtId="0" fontId="7" fillId="0" borderId="0" xfId="25" applyFont="1" applyFill="1" applyBorder="1" applyAlignment="1">
      <alignment horizontal="center" vertical="center"/>
      <protection/>
    </xf>
    <xf numFmtId="20" fontId="7" fillId="0" borderId="0" xfId="25" applyNumberFormat="1" applyFont="1" applyFill="1" applyBorder="1" applyAlignment="1">
      <alignment horizontal="center" vertical="center"/>
      <protection/>
    </xf>
    <xf numFmtId="3" fontId="7" fillId="0" borderId="0" xfId="25" applyNumberFormat="1" applyFont="1" applyFill="1" applyBorder="1" applyAlignment="1">
      <alignment vertical="center"/>
      <protection/>
    </xf>
    <xf numFmtId="189" fontId="7" fillId="0" borderId="0" xfId="25" applyNumberFormat="1" applyFont="1" applyFill="1" applyBorder="1" applyAlignment="1">
      <alignment vertical="center"/>
      <protection/>
    </xf>
    <xf numFmtId="190" fontId="7" fillId="0" borderId="0" xfId="25" applyNumberFormat="1" applyFont="1" applyFill="1" applyBorder="1" applyAlignment="1">
      <alignment vertical="center"/>
      <protection/>
    </xf>
    <xf numFmtId="4" fontId="7" fillId="0" borderId="0" xfId="25" applyNumberFormat="1" applyFont="1" applyFill="1" applyBorder="1" applyAlignment="1">
      <alignment vertical="center"/>
      <protection/>
    </xf>
    <xf numFmtId="189" fontId="7" fillId="0" borderId="0" xfId="25" applyNumberFormat="1" applyFont="1" applyBorder="1" applyAlignment="1">
      <alignment vertical="center"/>
      <protection/>
    </xf>
    <xf numFmtId="1" fontId="7" fillId="0" borderId="0" xfId="25" applyNumberFormat="1" applyFont="1" applyBorder="1" applyAlignment="1">
      <alignment horizontal="center" vertical="center"/>
      <protection/>
    </xf>
    <xf numFmtId="0" fontId="1" fillId="0" borderId="0" xfId="24">
      <alignment/>
      <protection/>
    </xf>
    <xf numFmtId="0" fontId="5" fillId="0" borderId="0" xfId="25" applyFont="1" applyBorder="1" applyAlignment="1">
      <alignment horizontal="left" vertical="center"/>
      <protection/>
    </xf>
    <xf numFmtId="0" fontId="5" fillId="0" borderId="0" xfId="24" applyFont="1">
      <alignment/>
      <protection/>
    </xf>
    <xf numFmtId="0" fontId="1" fillId="0" borderId="0" xfId="24" applyFill="1">
      <alignment/>
      <protection/>
    </xf>
    <xf numFmtId="1" fontId="1" fillId="0" borderId="0" xfId="24" applyNumberFormat="1">
      <alignment/>
      <protection/>
    </xf>
    <xf numFmtId="0" fontId="1" fillId="0" borderId="0" xfId="25" applyFont="1" applyFill="1" applyBorder="1" applyAlignment="1">
      <alignment horizontal="center" vertical="center"/>
      <protection/>
    </xf>
    <xf numFmtId="0" fontId="1" fillId="0" borderId="1" xfId="25" applyFont="1" applyBorder="1" applyAlignment="1">
      <alignment horizontal="center" vertical="center"/>
      <protection/>
    </xf>
    <xf numFmtId="0" fontId="1" fillId="0" borderId="2" xfId="25" applyFont="1" applyBorder="1" applyAlignment="1">
      <alignment horizontal="center" vertical="center"/>
      <protection/>
    </xf>
    <xf numFmtId="0" fontId="1" fillId="0" borderId="3" xfId="25" applyFont="1" applyBorder="1" applyAlignment="1">
      <alignment horizontal="center" vertical="center"/>
      <protection/>
    </xf>
    <xf numFmtId="0" fontId="1" fillId="2" borderId="4" xfId="25" applyFont="1" applyFill="1" applyBorder="1" applyAlignment="1">
      <alignment horizontal="center" vertical="center"/>
      <protection/>
    </xf>
    <xf numFmtId="0" fontId="1" fillId="0" borderId="0" xfId="25" applyFont="1" applyBorder="1" applyAlignment="1">
      <alignment horizontal="center" vertical="center"/>
      <protection/>
    </xf>
    <xf numFmtId="0" fontId="1" fillId="0" borderId="0" xfId="25" applyFont="1" applyFill="1" applyBorder="1" applyAlignment="1">
      <alignment horizontal="center" vertical="center"/>
      <protection/>
    </xf>
    <xf numFmtId="0" fontId="1" fillId="0" borderId="0" xfId="25" applyFont="1" applyFill="1" applyBorder="1">
      <alignment/>
      <protection/>
    </xf>
    <xf numFmtId="49" fontId="1" fillId="0" borderId="5" xfId="25" applyNumberFormat="1" applyFont="1" applyFill="1" applyBorder="1" applyAlignment="1">
      <alignment horizontal="center" vertical="center" wrapText="1"/>
      <protection/>
    </xf>
    <xf numFmtId="49" fontId="1" fillId="0" borderId="6" xfId="25" applyNumberFormat="1" applyFont="1" applyFill="1" applyBorder="1" applyAlignment="1">
      <alignment horizontal="center" vertical="center" wrapText="1"/>
      <protection/>
    </xf>
    <xf numFmtId="49" fontId="1" fillId="0" borderId="7" xfId="25" applyNumberFormat="1" applyFont="1" applyFill="1" applyBorder="1" applyAlignment="1">
      <alignment horizontal="center" vertical="center" wrapText="1"/>
      <protection/>
    </xf>
    <xf numFmtId="49" fontId="0" fillId="0" borderId="6" xfId="25" applyNumberFormat="1" applyFont="1" applyFill="1" applyBorder="1" applyAlignment="1">
      <alignment horizontal="center" vertical="center" wrapText="1"/>
      <protection/>
    </xf>
    <xf numFmtId="49" fontId="0" fillId="0" borderId="7" xfId="25" applyNumberFormat="1" applyFont="1" applyFill="1" applyBorder="1" applyAlignment="1">
      <alignment horizontal="center" vertical="center" wrapText="1"/>
      <protection/>
    </xf>
    <xf numFmtId="49" fontId="0" fillId="0" borderId="0" xfId="25" applyNumberFormat="1" applyFont="1" applyFill="1" applyBorder="1" applyAlignment="1">
      <alignment horizontal="center" vertical="center" wrapText="1"/>
      <protection/>
    </xf>
    <xf numFmtId="49" fontId="1" fillId="0" borderId="8" xfId="25" applyNumberFormat="1" applyFont="1" applyBorder="1" applyAlignment="1">
      <alignment horizontal="center" vertical="center" wrapText="1"/>
      <protection/>
    </xf>
    <xf numFmtId="49" fontId="0" fillId="0" borderId="9" xfId="25" applyNumberFormat="1" applyFont="1" applyBorder="1" applyAlignment="1">
      <alignment horizontal="center" vertical="center" wrapText="1"/>
      <protection/>
    </xf>
    <xf numFmtId="49" fontId="1" fillId="0" borderId="10" xfId="25" applyNumberFormat="1" applyFont="1" applyBorder="1" applyAlignment="1">
      <alignment horizontal="center" vertical="center" wrapText="1"/>
      <protection/>
    </xf>
    <xf numFmtId="49" fontId="6" fillId="2" borderId="7" xfId="25" applyNumberFormat="1" applyFont="1" applyFill="1" applyBorder="1" applyAlignment="1">
      <alignment horizontal="center" vertical="center" wrapText="1"/>
      <protection/>
    </xf>
    <xf numFmtId="49" fontId="1" fillId="0" borderId="0" xfId="25" applyNumberFormat="1" applyFont="1" applyBorder="1" applyAlignment="1">
      <alignment horizontal="center" vertical="center" wrapText="1"/>
      <protection/>
    </xf>
    <xf numFmtId="49" fontId="1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vertical="center"/>
      <protection/>
    </xf>
    <xf numFmtId="49" fontId="1" fillId="0" borderId="11" xfId="25" applyNumberFormat="1" applyFont="1" applyFill="1" applyBorder="1" applyAlignment="1">
      <alignment horizontal="center" vertical="center" wrapText="1"/>
      <protection/>
    </xf>
    <xf numFmtId="49" fontId="1" fillId="0" borderId="12" xfId="25" applyNumberFormat="1" applyFont="1" applyFill="1" applyBorder="1" applyAlignment="1">
      <alignment horizontal="center" vertical="center" wrapText="1"/>
      <protection/>
    </xf>
    <xf numFmtId="49" fontId="1" fillId="0" borderId="13" xfId="25" applyNumberFormat="1" applyFont="1" applyFill="1" applyBorder="1" applyAlignment="1">
      <alignment horizontal="center" vertical="center" wrapText="1"/>
      <protection/>
    </xf>
    <xf numFmtId="49" fontId="0" fillId="0" borderId="12" xfId="25" applyNumberFormat="1" applyFont="1" applyFill="1" applyBorder="1" applyAlignment="1">
      <alignment horizontal="center" vertical="center" wrapText="1"/>
      <protection/>
    </xf>
    <xf numFmtId="49" fontId="0" fillId="0" borderId="13" xfId="25" applyNumberFormat="1" applyFont="1" applyFill="1" applyBorder="1" applyAlignment="1">
      <alignment horizontal="center" vertical="center" wrapText="1"/>
      <protection/>
    </xf>
    <xf numFmtId="49" fontId="1" fillId="0" borderId="14" xfId="25" applyNumberFormat="1" applyFont="1" applyBorder="1" applyAlignment="1">
      <alignment horizontal="center" vertical="center" wrapText="1"/>
      <protection/>
    </xf>
    <xf numFmtId="49" fontId="0" fillId="0" borderId="15" xfId="25" applyNumberFormat="1" applyFont="1" applyBorder="1" applyAlignment="1">
      <alignment horizontal="center" vertical="center" wrapText="1"/>
      <protection/>
    </xf>
    <xf numFmtId="49" fontId="1" fillId="0" borderId="16" xfId="25" applyNumberFormat="1" applyFont="1" applyBorder="1" applyAlignment="1">
      <alignment horizontal="center" vertical="center" wrapText="1"/>
      <protection/>
    </xf>
    <xf numFmtId="49" fontId="1" fillId="2" borderId="13" xfId="25" applyNumberFormat="1" applyFont="1" applyFill="1" applyBorder="1" applyAlignment="1">
      <alignment horizontal="center" vertical="center" wrapText="1"/>
      <protection/>
    </xf>
    <xf numFmtId="49" fontId="4" fillId="3" borderId="17" xfId="25" applyNumberFormat="1" applyFont="1" applyFill="1" applyBorder="1" applyAlignment="1">
      <alignment horizontal="center" vertical="center"/>
      <protection/>
    </xf>
    <xf numFmtId="0" fontId="4" fillId="0" borderId="18" xfId="25" applyFont="1" applyFill="1" applyBorder="1" applyAlignment="1">
      <alignment vertical="center"/>
      <protection/>
    </xf>
    <xf numFmtId="0" fontId="7" fillId="0" borderId="19" xfId="25" applyFont="1" applyFill="1" applyBorder="1" applyAlignment="1">
      <alignment vertical="center"/>
      <protection/>
    </xf>
    <xf numFmtId="0" fontId="7" fillId="0" borderId="20" xfId="25" applyFont="1" applyFill="1" applyBorder="1" applyAlignment="1">
      <alignment horizontal="center" vertical="center"/>
      <protection/>
    </xf>
    <xf numFmtId="49" fontId="7" fillId="0" borderId="18" xfId="25" applyNumberFormat="1" applyFont="1" applyFill="1" applyBorder="1" applyAlignment="1">
      <alignment vertical="center"/>
      <protection/>
    </xf>
    <xf numFmtId="49" fontId="7" fillId="2" borderId="21" xfId="25" applyNumberFormat="1" applyFont="1" applyFill="1" applyBorder="1" applyAlignment="1">
      <alignment horizontal="center" vertical="center"/>
      <protection/>
    </xf>
    <xf numFmtId="3" fontId="8" fillId="2" borderId="21" xfId="22" applyNumberFormat="1" applyFont="1" applyFill="1" applyBorder="1" applyAlignment="1" applyProtection="1">
      <alignment vertical="center"/>
      <protection locked="0"/>
    </xf>
    <xf numFmtId="4" fontId="7" fillId="2" borderId="21" xfId="25" applyNumberFormat="1" applyFont="1" applyFill="1" applyBorder="1" applyAlignment="1">
      <alignment vertical="center"/>
      <protection/>
    </xf>
    <xf numFmtId="190" fontId="7" fillId="0" borderId="22" xfId="25" applyNumberFormat="1" applyFont="1" applyBorder="1" applyAlignment="1">
      <alignment vertical="center"/>
      <protection/>
    </xf>
    <xf numFmtId="186" fontId="7" fillId="2" borderId="18" xfId="25" applyNumberFormat="1" applyFont="1" applyFill="1" applyBorder="1" applyAlignment="1">
      <alignment vertical="center"/>
      <protection/>
    </xf>
    <xf numFmtId="186" fontId="7" fillId="0" borderId="23" xfId="25" applyNumberFormat="1" applyFont="1" applyFill="1" applyBorder="1" applyAlignment="1">
      <alignment vertical="center"/>
      <protection/>
    </xf>
    <xf numFmtId="1" fontId="4" fillId="0" borderId="24" xfId="25" applyNumberFormat="1" applyFont="1" applyFill="1" applyBorder="1" applyAlignment="1">
      <alignment horizontal="center" vertical="center"/>
      <protection/>
    </xf>
    <xf numFmtId="3" fontId="4" fillId="2" borderId="20" xfId="25" applyNumberFormat="1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center" vertical="center"/>
      <protection/>
    </xf>
    <xf numFmtId="3" fontId="4" fillId="0" borderId="0" xfId="25" applyNumberFormat="1" applyFont="1" applyFill="1" applyBorder="1" applyAlignment="1">
      <alignment horizontal="center" vertical="center"/>
      <protection/>
    </xf>
    <xf numFmtId="0" fontId="4" fillId="0" borderId="18" xfId="25" applyFont="1" applyFill="1" applyBorder="1" applyAlignment="1">
      <alignment vertical="center"/>
      <protection/>
    </xf>
    <xf numFmtId="0" fontId="7" fillId="0" borderId="19" xfId="25" applyFont="1" applyFill="1" applyBorder="1" applyAlignment="1">
      <alignment vertical="center"/>
      <protection/>
    </xf>
    <xf numFmtId="0" fontId="7" fillId="0" borderId="20" xfId="25" applyFont="1" applyFill="1" applyBorder="1" applyAlignment="1">
      <alignment horizontal="center" vertical="center"/>
      <protection/>
    </xf>
    <xf numFmtId="0" fontId="7" fillId="0" borderId="18" xfId="25" applyNumberFormat="1" applyFont="1" applyFill="1" applyBorder="1" applyAlignment="1">
      <alignment vertical="center"/>
      <protection/>
    </xf>
    <xf numFmtId="49" fontId="7" fillId="2" borderId="21" xfId="25" applyNumberFormat="1" applyFont="1" applyFill="1" applyBorder="1" applyAlignment="1">
      <alignment horizontal="center" vertical="center"/>
      <protection/>
    </xf>
    <xf numFmtId="3" fontId="7" fillId="2" borderId="21" xfId="25" applyNumberFormat="1" applyFont="1" applyFill="1" applyBorder="1" applyAlignment="1">
      <alignment vertical="center"/>
      <protection/>
    </xf>
    <xf numFmtId="190" fontId="7" fillId="0" borderId="0" xfId="25" applyNumberFormat="1" applyFont="1" applyBorder="1" applyAlignment="1">
      <alignment vertical="center"/>
      <protection/>
    </xf>
    <xf numFmtId="0" fontId="4" fillId="0" borderId="0" xfId="25" applyFont="1" applyBorder="1" applyAlignment="1">
      <alignment horizontal="center" vertical="center"/>
      <protection/>
    </xf>
    <xf numFmtId="0" fontId="9" fillId="0" borderId="18" xfId="25" applyFont="1" applyFill="1" applyBorder="1" applyAlignment="1">
      <alignment vertical="center"/>
      <protection/>
    </xf>
    <xf numFmtId="0" fontId="10" fillId="0" borderId="19" xfId="25" applyFont="1" applyFill="1" applyBorder="1" applyAlignment="1">
      <alignment vertical="center"/>
      <protection/>
    </xf>
    <xf numFmtId="0" fontId="10" fillId="0" borderId="20" xfId="25" applyFont="1" applyFill="1" applyBorder="1" applyAlignment="1">
      <alignment horizontal="center" vertical="center"/>
      <protection/>
    </xf>
    <xf numFmtId="49" fontId="7" fillId="4" borderId="21" xfId="25" applyNumberFormat="1" applyFont="1" applyFill="1" applyBorder="1" applyAlignment="1">
      <alignment horizontal="center" vertical="center"/>
      <protection/>
    </xf>
    <xf numFmtId="3" fontId="7" fillId="4" borderId="21" xfId="25" applyNumberFormat="1" applyFont="1" applyFill="1" applyBorder="1" applyAlignment="1">
      <alignment vertical="center"/>
      <protection/>
    </xf>
    <xf numFmtId="190" fontId="7" fillId="0" borderId="22" xfId="25" applyNumberFormat="1" applyFont="1" applyBorder="1" applyAlignment="1">
      <alignment vertical="center"/>
      <protection/>
    </xf>
    <xf numFmtId="0" fontId="7" fillId="0" borderId="20" xfId="25" applyFont="1" applyFill="1" applyBorder="1" applyAlignment="1">
      <alignment horizontal="center" vertical="center"/>
      <protection/>
    </xf>
    <xf numFmtId="49" fontId="7" fillId="0" borderId="18" xfId="25" applyNumberFormat="1" applyFont="1" applyFill="1" applyBorder="1" applyAlignment="1">
      <alignment vertical="center"/>
      <protection/>
    </xf>
    <xf numFmtId="49" fontId="7" fillId="2" borderId="21" xfId="25" applyNumberFormat="1" applyFont="1" applyFill="1" applyBorder="1" applyAlignment="1">
      <alignment horizontal="center" vertical="center"/>
      <protection/>
    </xf>
    <xf numFmtId="3" fontId="7" fillId="2" borderId="21" xfId="25" applyNumberFormat="1" applyFont="1" applyFill="1" applyBorder="1" applyAlignment="1">
      <alignment vertical="center"/>
      <protection/>
    </xf>
    <xf numFmtId="0" fontId="7" fillId="0" borderId="18" xfId="25" applyFont="1" applyFill="1" applyBorder="1" applyAlignment="1">
      <alignment vertical="center"/>
      <protection/>
    </xf>
    <xf numFmtId="190" fontId="7" fillId="0" borderId="22" xfId="25" applyNumberFormat="1" applyFont="1" applyBorder="1" applyAlignment="1">
      <alignment vertical="center"/>
      <protection/>
    </xf>
    <xf numFmtId="0" fontId="4" fillId="0" borderId="18" xfId="25" applyFont="1" applyFill="1" applyBorder="1" applyAlignment="1">
      <alignment vertical="center"/>
      <protection/>
    </xf>
    <xf numFmtId="0" fontId="7" fillId="0" borderId="19" xfId="25" applyFont="1" applyFill="1" applyBorder="1" applyAlignment="1">
      <alignment vertical="center"/>
      <protection/>
    </xf>
    <xf numFmtId="0" fontId="7" fillId="0" borderId="18" xfId="25" applyNumberFormat="1" applyFont="1" applyFill="1" applyBorder="1" applyAlignment="1">
      <alignment vertical="center"/>
      <protection/>
    </xf>
    <xf numFmtId="3" fontId="7" fillId="2" borderId="21" xfId="25" applyNumberFormat="1" applyFont="1" applyFill="1" applyBorder="1" applyAlignment="1">
      <alignment vertical="center"/>
      <protection/>
    </xf>
    <xf numFmtId="0" fontId="7" fillId="0" borderId="18" xfId="25" applyNumberFormat="1" applyFont="1" applyFill="1" applyBorder="1" applyAlignment="1">
      <alignment vertical="center"/>
      <protection/>
    </xf>
    <xf numFmtId="49" fontId="8" fillId="0" borderId="18" xfId="22" applyNumberFormat="1" applyFont="1" applyFill="1" applyBorder="1" applyAlignment="1" applyProtection="1">
      <alignment vertical="center"/>
      <protection locked="0"/>
    </xf>
    <xf numFmtId="49" fontId="8" fillId="2" borderId="21" xfId="23" applyNumberFormat="1" applyFont="1" applyFill="1" applyBorder="1" applyAlignment="1" applyProtection="1">
      <alignment horizontal="center" vertical="center"/>
      <protection locked="0"/>
    </xf>
    <xf numFmtId="49" fontId="4" fillId="3" borderId="20" xfId="25" applyNumberFormat="1" applyFont="1" applyFill="1" applyBorder="1" applyAlignment="1">
      <alignment horizontal="center" vertical="center"/>
      <protection/>
    </xf>
    <xf numFmtId="0" fontId="4" fillId="0" borderId="8" xfId="25" applyFont="1" applyFill="1" applyBorder="1" applyAlignment="1">
      <alignment vertical="center"/>
      <protection/>
    </xf>
    <xf numFmtId="0" fontId="7" fillId="0" borderId="6" xfId="25" applyFont="1" applyFill="1" applyBorder="1" applyAlignment="1">
      <alignment vertical="center"/>
      <protection/>
    </xf>
    <xf numFmtId="0" fontId="7" fillId="0" borderId="25" xfId="25" applyFont="1" applyFill="1" applyBorder="1" applyAlignment="1">
      <alignment horizontal="center" vertical="center"/>
      <protection/>
    </xf>
    <xf numFmtId="0" fontId="8" fillId="0" borderId="8" xfId="22" applyNumberFormat="1" applyFont="1" applyFill="1" applyBorder="1" applyAlignment="1" applyProtection="1">
      <alignment vertical="center"/>
      <protection locked="0"/>
    </xf>
    <xf numFmtId="0" fontId="1" fillId="0" borderId="0" xfId="24" applyFill="1" applyBorder="1">
      <alignment/>
      <protection/>
    </xf>
    <xf numFmtId="0" fontId="4" fillId="0" borderId="26" xfId="25" applyFont="1" applyFill="1" applyBorder="1" applyAlignment="1">
      <alignment vertical="center"/>
      <protection/>
    </xf>
    <xf numFmtId="0" fontId="7" fillId="0" borderId="27" xfId="25" applyFont="1" applyFill="1" applyBorder="1" applyAlignment="1">
      <alignment vertical="center"/>
      <protection/>
    </xf>
    <xf numFmtId="0" fontId="7" fillId="0" borderId="28" xfId="25" applyFont="1" applyFill="1" applyBorder="1" applyAlignment="1">
      <alignment horizontal="center" vertical="center"/>
      <protection/>
    </xf>
    <xf numFmtId="0" fontId="7" fillId="0" borderId="26" xfId="25" applyNumberFormat="1" applyFont="1" applyFill="1" applyBorder="1" applyAlignment="1">
      <alignment vertical="center"/>
      <protection/>
    </xf>
    <xf numFmtId="49" fontId="7" fillId="2" borderId="29" xfId="25" applyNumberFormat="1" applyFont="1" applyFill="1" applyBorder="1" applyAlignment="1">
      <alignment horizontal="center" vertical="center"/>
      <protection/>
    </xf>
    <xf numFmtId="3" fontId="7" fillId="2" borderId="29" xfId="25" applyNumberFormat="1" applyFont="1" applyFill="1" applyBorder="1" applyAlignment="1">
      <alignment vertical="center"/>
      <protection/>
    </xf>
    <xf numFmtId="186" fontId="7" fillId="2" borderId="30" xfId="25" applyNumberFormat="1" applyFont="1" applyFill="1" applyBorder="1" applyAlignment="1">
      <alignment vertical="center"/>
      <protection/>
    </xf>
    <xf numFmtId="0" fontId="4" fillId="0" borderId="31" xfId="25" applyFont="1" applyFill="1" applyBorder="1" applyAlignment="1">
      <alignment vertical="center"/>
      <protection/>
    </xf>
    <xf numFmtId="0" fontId="7" fillId="0" borderId="32" xfId="25" applyFont="1" applyFill="1" applyBorder="1" applyAlignment="1">
      <alignment vertical="center"/>
      <protection/>
    </xf>
    <xf numFmtId="0" fontId="7" fillId="0" borderId="17" xfId="25" applyFont="1" applyFill="1" applyBorder="1" applyAlignment="1">
      <alignment horizontal="center" vertical="center"/>
      <protection/>
    </xf>
    <xf numFmtId="0" fontId="7" fillId="0" borderId="31" xfId="25" applyNumberFormat="1" applyFont="1" applyFill="1" applyBorder="1" applyAlignment="1">
      <alignment vertical="center"/>
      <protection/>
    </xf>
    <xf numFmtId="49" fontId="7" fillId="2" borderId="33" xfId="25" applyNumberFormat="1" applyFont="1" applyFill="1" applyBorder="1" applyAlignment="1">
      <alignment horizontal="center" vertical="center"/>
      <protection/>
    </xf>
    <xf numFmtId="3" fontId="7" fillId="2" borderId="33" xfId="25" applyNumberFormat="1" applyFont="1" applyFill="1" applyBorder="1" applyAlignment="1">
      <alignment vertical="center"/>
      <protection/>
    </xf>
    <xf numFmtId="186" fontId="7" fillId="2" borderId="31" xfId="25" applyNumberFormat="1" applyFont="1" applyFill="1" applyBorder="1" applyAlignment="1">
      <alignment vertical="center"/>
      <protection/>
    </xf>
    <xf numFmtId="186" fontId="7" fillId="2" borderId="23" xfId="25" applyNumberFormat="1" applyFont="1" applyFill="1" applyBorder="1" applyAlignment="1">
      <alignment vertical="center"/>
      <protection/>
    </xf>
    <xf numFmtId="0" fontId="4" fillId="0" borderId="31" xfId="25" applyFont="1" applyFill="1" applyBorder="1" applyAlignment="1">
      <alignment vertical="center"/>
      <protection/>
    </xf>
    <xf numFmtId="0" fontId="7" fillId="0" borderId="32" xfId="25" applyFont="1" applyFill="1" applyBorder="1" applyAlignment="1">
      <alignment vertical="center"/>
      <protection/>
    </xf>
    <xf numFmtId="0" fontId="7" fillId="0" borderId="17" xfId="25" applyFont="1" applyFill="1" applyBorder="1" applyAlignment="1">
      <alignment horizontal="center" vertical="center"/>
      <protection/>
    </xf>
    <xf numFmtId="0" fontId="7" fillId="0" borderId="31" xfId="25" applyNumberFormat="1" applyFont="1" applyFill="1" applyBorder="1" applyAlignment="1">
      <alignment vertical="center"/>
      <protection/>
    </xf>
    <xf numFmtId="49" fontId="7" fillId="2" borderId="33" xfId="25" applyNumberFormat="1" applyFont="1" applyFill="1" applyBorder="1" applyAlignment="1">
      <alignment horizontal="center" vertical="center"/>
      <protection/>
    </xf>
    <xf numFmtId="3" fontId="7" fillId="2" borderId="33" xfId="25" applyNumberFormat="1" applyFont="1" applyFill="1" applyBorder="1" applyAlignment="1">
      <alignment vertical="center"/>
      <protection/>
    </xf>
    <xf numFmtId="0" fontId="4" fillId="0" borderId="31" xfId="25" applyFont="1" applyFill="1" applyBorder="1" applyAlignment="1">
      <alignment vertical="center"/>
      <protection/>
    </xf>
    <xf numFmtId="0" fontId="7" fillId="0" borderId="32" xfId="25" applyFont="1" applyFill="1" applyBorder="1" applyAlignment="1">
      <alignment vertical="center"/>
      <protection/>
    </xf>
    <xf numFmtId="0" fontId="7" fillId="0" borderId="17" xfId="25" applyFont="1" applyFill="1" applyBorder="1" applyAlignment="1">
      <alignment horizontal="center" vertical="center"/>
      <protection/>
    </xf>
    <xf numFmtId="0" fontId="7" fillId="0" borderId="31" xfId="25" applyNumberFormat="1" applyFont="1" applyFill="1" applyBorder="1" applyAlignment="1">
      <alignment vertical="center"/>
      <protection/>
    </xf>
    <xf numFmtId="49" fontId="7" fillId="2" borderId="33" xfId="25" applyNumberFormat="1" applyFont="1" applyFill="1" applyBorder="1" applyAlignment="1">
      <alignment horizontal="center" vertical="center"/>
      <protection/>
    </xf>
    <xf numFmtId="3" fontId="7" fillId="2" borderId="33" xfId="25" applyNumberFormat="1" applyFont="1" applyFill="1" applyBorder="1" applyAlignment="1">
      <alignment vertical="center"/>
      <protection/>
    </xf>
    <xf numFmtId="4" fontId="7" fillId="2" borderId="23" xfId="25" applyNumberFormat="1" applyFont="1" applyFill="1" applyBorder="1" applyAlignment="1">
      <alignment vertical="center"/>
      <protection/>
    </xf>
    <xf numFmtId="49" fontId="4" fillId="3" borderId="34" xfId="25" applyNumberFormat="1" applyFont="1" applyFill="1" applyBorder="1" applyAlignment="1">
      <alignment horizontal="center" vertical="center"/>
      <protection/>
    </xf>
    <xf numFmtId="0" fontId="4" fillId="0" borderId="35" xfId="25" applyFont="1" applyFill="1" applyBorder="1" applyAlignment="1">
      <alignment vertical="center"/>
      <protection/>
    </xf>
    <xf numFmtId="0" fontId="7" fillId="0" borderId="36" xfId="25" applyFont="1" applyFill="1" applyBorder="1" applyAlignment="1">
      <alignment vertical="center"/>
      <protection/>
    </xf>
    <xf numFmtId="0" fontId="7" fillId="0" borderId="34" xfId="25" applyFont="1" applyFill="1" applyBorder="1" applyAlignment="1">
      <alignment horizontal="center" vertical="center"/>
      <protection/>
    </xf>
    <xf numFmtId="0" fontId="7" fillId="0" borderId="35" xfId="25" applyNumberFormat="1" applyFont="1" applyFill="1" applyBorder="1" applyAlignment="1">
      <alignment vertical="center"/>
      <protection/>
    </xf>
    <xf numFmtId="49" fontId="7" fillId="2" borderId="37" xfId="25" applyNumberFormat="1" applyFont="1" applyFill="1" applyBorder="1" applyAlignment="1">
      <alignment horizontal="center" vertical="center"/>
      <protection/>
    </xf>
    <xf numFmtId="3" fontId="7" fillId="2" borderId="37" xfId="25" applyNumberFormat="1" applyFont="1" applyFill="1" applyBorder="1" applyAlignment="1">
      <alignment vertical="center"/>
      <protection/>
    </xf>
    <xf numFmtId="4" fontId="7" fillId="2" borderId="37" xfId="25" applyNumberFormat="1" applyFont="1" applyFill="1" applyBorder="1" applyAlignment="1">
      <alignment vertical="center"/>
      <protection/>
    </xf>
    <xf numFmtId="190" fontId="7" fillId="0" borderId="38" xfId="25" applyNumberFormat="1" applyFont="1" applyBorder="1" applyAlignment="1">
      <alignment vertical="center"/>
      <protection/>
    </xf>
    <xf numFmtId="186" fontId="7" fillId="2" borderId="35" xfId="25" applyNumberFormat="1" applyFont="1" applyFill="1" applyBorder="1" applyAlignment="1">
      <alignment vertical="center"/>
      <protection/>
    </xf>
    <xf numFmtId="186" fontId="7" fillId="0" borderId="39" xfId="25" applyNumberFormat="1" applyFont="1" applyFill="1" applyBorder="1" applyAlignment="1">
      <alignment vertical="center"/>
      <protection/>
    </xf>
    <xf numFmtId="1" fontId="4" fillId="0" borderId="40" xfId="25" applyNumberFormat="1" applyFont="1" applyFill="1" applyBorder="1" applyAlignment="1">
      <alignment horizontal="center" vertical="center"/>
      <protection/>
    </xf>
    <xf numFmtId="186" fontId="7" fillId="2" borderId="39" xfId="25" applyNumberFormat="1" applyFont="1" applyFill="1" applyBorder="1" applyAlignment="1">
      <alignment vertical="center"/>
      <protection/>
    </xf>
    <xf numFmtId="1" fontId="1" fillId="0" borderId="0" xfId="24" applyNumberFormat="1" applyFill="1" applyBorder="1">
      <alignment/>
      <protection/>
    </xf>
    <xf numFmtId="0" fontId="4" fillId="0" borderId="41" xfId="25" applyFont="1" applyFill="1" applyBorder="1" applyAlignment="1">
      <alignment vertical="center"/>
      <protection/>
    </xf>
    <xf numFmtId="49" fontId="7" fillId="0" borderId="21" xfId="25" applyNumberFormat="1" applyFont="1" applyFill="1" applyBorder="1" applyAlignment="1">
      <alignment horizontal="center" vertical="center"/>
      <protection/>
    </xf>
    <xf numFmtId="3" fontId="7" fillId="0" borderId="21" xfId="25" applyNumberFormat="1" applyFont="1" applyFill="1" applyBorder="1" applyAlignment="1">
      <alignment vertical="center"/>
      <protection/>
    </xf>
    <xf numFmtId="2" fontId="7" fillId="2" borderId="21" xfId="25" applyNumberFormat="1" applyFont="1" applyFill="1" applyBorder="1" applyAlignment="1">
      <alignment vertical="center"/>
      <protection/>
    </xf>
    <xf numFmtId="191" fontId="7" fillId="0" borderId="22" xfId="25" applyNumberFormat="1" applyFont="1" applyFill="1" applyBorder="1" applyAlignment="1">
      <alignment vertical="center"/>
      <protection/>
    </xf>
    <xf numFmtId="186" fontId="7" fillId="0" borderId="18" xfId="25" applyNumberFormat="1" applyFont="1" applyFill="1" applyBorder="1" applyAlignment="1">
      <alignment vertical="center"/>
      <protection/>
    </xf>
    <xf numFmtId="1" fontId="4" fillId="2" borderId="24" xfId="25" applyNumberFormat="1" applyFont="1" applyFill="1" applyBorder="1" applyAlignment="1">
      <alignment horizontal="center" vertical="center"/>
      <protection/>
    </xf>
    <xf numFmtId="3" fontId="11" fillId="0" borderId="0" xfId="25" applyNumberFormat="1" applyFont="1" applyFill="1" applyBorder="1" applyAlignment="1">
      <alignment horizontal="center" vertical="center"/>
      <protection/>
    </xf>
    <xf numFmtId="0" fontId="4" fillId="0" borderId="23" xfId="25" applyFont="1" applyFill="1" applyBorder="1" applyAlignment="1">
      <alignment vertical="center"/>
      <protection/>
    </xf>
    <xf numFmtId="0" fontId="7" fillId="0" borderId="18" xfId="24" applyFont="1" applyBorder="1" applyAlignment="1">
      <alignment vertical="center"/>
      <protection/>
    </xf>
    <xf numFmtId="0" fontId="7" fillId="0" borderId="21" xfId="24" applyFont="1" applyBorder="1" applyAlignment="1">
      <alignment horizontal="center" vertical="center"/>
      <protection/>
    </xf>
    <xf numFmtId="0" fontId="7" fillId="0" borderId="21" xfId="24" applyFont="1" applyBorder="1" applyAlignment="1">
      <alignment vertical="center"/>
      <protection/>
    </xf>
    <xf numFmtId="2" fontId="7" fillId="2" borderId="21" xfId="24" applyNumberFormat="1" applyFont="1" applyFill="1" applyBorder="1" applyAlignment="1">
      <alignment vertical="center"/>
      <protection/>
    </xf>
    <xf numFmtId="191" fontId="7" fillId="0" borderId="22" xfId="24" applyNumberFormat="1" applyFont="1" applyBorder="1" applyAlignment="1">
      <alignment vertical="center"/>
      <protection/>
    </xf>
    <xf numFmtId="186" fontId="7" fillId="0" borderId="18" xfId="24" applyNumberFormat="1" applyFont="1" applyBorder="1" applyAlignment="1">
      <alignment vertical="center"/>
      <protection/>
    </xf>
    <xf numFmtId="186" fontId="7" fillId="0" borderId="23" xfId="24" applyNumberFormat="1" applyFont="1" applyBorder="1" applyAlignment="1">
      <alignment vertical="center"/>
      <protection/>
    </xf>
    <xf numFmtId="49" fontId="8" fillId="0" borderId="21" xfId="24" applyNumberFormat="1" applyFont="1" applyFill="1" applyBorder="1" applyAlignment="1" applyProtection="1">
      <alignment horizontal="center" vertical="center"/>
      <protection locked="0"/>
    </xf>
    <xf numFmtId="3" fontId="8" fillId="0" borderId="21" xfId="24" applyNumberFormat="1" applyFont="1" applyFill="1" applyBorder="1" applyAlignment="1" applyProtection="1">
      <alignment vertical="center"/>
      <protection locked="0"/>
    </xf>
    <xf numFmtId="0" fontId="4" fillId="0" borderId="23" xfId="25" applyFont="1" applyFill="1" applyBorder="1" applyAlignment="1">
      <alignment vertical="center"/>
      <protection/>
    </xf>
    <xf numFmtId="3" fontId="8" fillId="0" borderId="21" xfId="22" applyNumberFormat="1" applyFont="1" applyFill="1" applyBorder="1" applyAlignment="1" applyProtection="1">
      <alignment vertical="center"/>
      <protection locked="0"/>
    </xf>
    <xf numFmtId="0" fontId="4" fillId="0" borderId="42" xfId="25" applyFont="1" applyFill="1" applyBorder="1" applyAlignment="1">
      <alignment vertical="center"/>
      <protection/>
    </xf>
    <xf numFmtId="0" fontId="7" fillId="0" borderId="43" xfId="25" applyFont="1" applyFill="1" applyBorder="1" applyAlignment="1">
      <alignment vertical="center"/>
      <protection/>
    </xf>
    <xf numFmtId="0" fontId="7" fillId="0" borderId="44" xfId="25" applyFont="1" applyFill="1" applyBorder="1" applyAlignment="1">
      <alignment horizontal="center" vertical="center"/>
      <protection/>
    </xf>
    <xf numFmtId="49" fontId="8" fillId="0" borderId="21" xfId="22" applyNumberFormat="1" applyFont="1" applyFill="1" applyBorder="1" applyAlignment="1" applyProtection="1">
      <alignment horizontal="center" vertical="center"/>
      <protection locked="0"/>
    </xf>
    <xf numFmtId="186" fontId="7" fillId="0" borderId="21" xfId="25" applyNumberFormat="1" applyFont="1" applyFill="1" applyBorder="1" applyAlignment="1">
      <alignment vertical="center"/>
      <protection/>
    </xf>
    <xf numFmtId="0" fontId="7" fillId="0" borderId="44" xfId="25" applyFont="1" applyFill="1" applyBorder="1" applyAlignment="1">
      <alignment horizontal="center" vertical="center"/>
      <protection/>
    </xf>
    <xf numFmtId="186" fontId="7" fillId="0" borderId="21" xfId="24" applyNumberFormat="1" applyFont="1" applyBorder="1" applyAlignment="1">
      <alignment vertical="center"/>
      <protection/>
    </xf>
    <xf numFmtId="49" fontId="4" fillId="3" borderId="45" xfId="25" applyNumberFormat="1" applyFont="1" applyFill="1" applyBorder="1" applyAlignment="1">
      <alignment horizontal="center" vertical="center"/>
      <protection/>
    </xf>
    <xf numFmtId="0" fontId="4" fillId="0" borderId="46" xfId="25" applyFont="1" applyFill="1" applyBorder="1" applyAlignment="1">
      <alignment vertical="center"/>
      <protection/>
    </xf>
    <xf numFmtId="0" fontId="7" fillId="0" borderId="47" xfId="25" applyFont="1" applyFill="1" applyBorder="1" applyAlignment="1">
      <alignment vertical="center"/>
      <protection/>
    </xf>
    <xf numFmtId="0" fontId="7" fillId="0" borderId="45" xfId="25" applyFont="1" applyFill="1" applyBorder="1" applyAlignment="1">
      <alignment horizontal="center" vertical="center"/>
      <protection/>
    </xf>
    <xf numFmtId="0" fontId="7" fillId="0" borderId="35" xfId="24" applyFont="1" applyBorder="1" applyAlignment="1">
      <alignment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37" xfId="24" applyFont="1" applyBorder="1" applyAlignment="1">
      <alignment vertical="center"/>
      <protection/>
    </xf>
    <xf numFmtId="2" fontId="7" fillId="2" borderId="37" xfId="24" applyNumberFormat="1" applyFont="1" applyFill="1" applyBorder="1" applyAlignment="1">
      <alignment vertical="center"/>
      <protection/>
    </xf>
    <xf numFmtId="191" fontId="7" fillId="0" borderId="38" xfId="24" applyNumberFormat="1" applyFont="1" applyBorder="1" applyAlignment="1">
      <alignment vertical="center"/>
      <protection/>
    </xf>
    <xf numFmtId="186" fontId="7" fillId="0" borderId="35" xfId="24" applyNumberFormat="1" applyFont="1" applyBorder="1" applyAlignment="1">
      <alignment vertical="center"/>
      <protection/>
    </xf>
    <xf numFmtId="186" fontId="7" fillId="0" borderId="37" xfId="24" applyNumberFormat="1" applyFont="1" applyBorder="1" applyAlignment="1">
      <alignment vertical="center"/>
      <protection/>
    </xf>
    <xf numFmtId="186" fontId="7" fillId="2" borderId="40" xfId="24" applyNumberFormat="1" applyFont="1" applyFill="1" applyBorder="1" applyAlignment="1">
      <alignment vertical="center"/>
      <protection/>
    </xf>
    <xf numFmtId="3" fontId="4" fillId="2" borderId="34" xfId="25" applyNumberFormat="1" applyFont="1" applyFill="1" applyBorder="1" applyAlignment="1">
      <alignment horizontal="center" vertical="center"/>
      <protection/>
    </xf>
    <xf numFmtId="0" fontId="1" fillId="0" borderId="0" xfId="24" applyBorder="1">
      <alignment/>
      <protection/>
    </xf>
    <xf numFmtId="1" fontId="1" fillId="0" borderId="0" xfId="24" applyNumberFormat="1" applyBorder="1">
      <alignment/>
      <protection/>
    </xf>
    <xf numFmtId="1" fontId="4" fillId="0" borderId="20" xfId="25" applyNumberFormat="1" applyFont="1" applyFill="1" applyBorder="1" applyAlignment="1">
      <alignment horizontal="center" vertical="center"/>
      <protection/>
    </xf>
    <xf numFmtId="186" fontId="7" fillId="0" borderId="33" xfId="25" applyNumberFormat="1" applyFont="1" applyFill="1" applyBorder="1" applyAlignment="1">
      <alignment vertical="center"/>
      <protection/>
    </xf>
    <xf numFmtId="1" fontId="4" fillId="0" borderId="38" xfId="25" applyNumberFormat="1" applyFont="1" applyFill="1" applyBorder="1" applyAlignment="1">
      <alignment horizontal="center" vertical="center"/>
      <protection/>
    </xf>
    <xf numFmtId="4" fontId="7" fillId="0" borderId="21" xfId="25" applyNumberFormat="1" applyFont="1" applyBorder="1" applyAlignment="1">
      <alignment vertical="center"/>
      <protection/>
    </xf>
    <xf numFmtId="4" fontId="7" fillId="0" borderId="21" xfId="25" applyNumberFormat="1" applyFont="1" applyBorder="1" applyAlignment="1">
      <alignment vertical="center"/>
      <protection/>
    </xf>
    <xf numFmtId="4" fontId="7" fillId="0" borderId="21" xfId="25" applyNumberFormat="1" applyFont="1" applyBorder="1" applyAlignment="1">
      <alignment vertical="center"/>
      <protection/>
    </xf>
    <xf numFmtId="4" fontId="7" fillId="0" borderId="48" xfId="25" applyNumberFormat="1" applyFont="1" applyBorder="1" applyAlignment="1">
      <alignment vertical="center"/>
      <protection/>
    </xf>
    <xf numFmtId="4" fontId="7" fillId="0" borderId="37" xfId="25" applyNumberFormat="1" applyFont="1" applyBorder="1" applyAlignment="1">
      <alignment vertical="center"/>
      <protection/>
    </xf>
    <xf numFmtId="4" fontId="7" fillId="0" borderId="21" xfId="25" applyNumberFormat="1" applyFont="1" applyFill="1" applyBorder="1" applyAlignment="1">
      <alignment vertical="center"/>
      <protection/>
    </xf>
    <xf numFmtId="4" fontId="7" fillId="0" borderId="21" xfId="24" applyNumberFormat="1" applyFont="1" applyBorder="1" applyAlignment="1">
      <alignment vertical="center"/>
      <protection/>
    </xf>
    <xf numFmtId="4" fontId="7" fillId="0" borderId="37" xfId="24" applyNumberFormat="1" applyFont="1" applyBorder="1" applyAlignment="1">
      <alignment vertical="center"/>
      <protection/>
    </xf>
    <xf numFmtId="4" fontId="8" fillId="0" borderId="21" xfId="24" applyNumberFormat="1" applyFont="1" applyFill="1" applyBorder="1" applyAlignment="1" applyProtection="1">
      <alignment vertical="center"/>
      <protection locked="0"/>
    </xf>
    <xf numFmtId="4" fontId="8" fillId="0" borderId="21" xfId="22" applyNumberFormat="1" applyFont="1" applyFill="1" applyBorder="1" applyAlignment="1" applyProtection="1">
      <alignment vertical="center"/>
      <protection locked="0"/>
    </xf>
    <xf numFmtId="4" fontId="8" fillId="2" borderId="21" xfId="22" applyNumberFormat="1" applyFont="1" applyFill="1" applyBorder="1" applyAlignment="1" applyProtection="1">
      <alignment vertical="center"/>
      <protection locked="0"/>
    </xf>
    <xf numFmtId="4" fontId="7" fillId="2" borderId="21" xfId="25" applyNumberFormat="1" applyFont="1" applyFill="1" applyBorder="1" applyAlignment="1">
      <alignment vertical="center"/>
      <protection/>
    </xf>
    <xf numFmtId="4" fontId="7" fillId="4" borderId="21" xfId="25" applyNumberFormat="1" applyFont="1" applyFill="1" applyBorder="1" applyAlignment="1">
      <alignment vertical="center"/>
      <protection/>
    </xf>
    <xf numFmtId="4" fontId="7" fillId="2" borderId="21" xfId="25" applyNumberFormat="1" applyFont="1" applyFill="1" applyBorder="1" applyAlignment="1">
      <alignment vertical="center"/>
      <protection/>
    </xf>
    <xf numFmtId="4" fontId="7" fillId="2" borderId="29" xfId="25" applyNumberFormat="1" applyFont="1" applyFill="1" applyBorder="1" applyAlignment="1">
      <alignment vertical="center"/>
      <protection/>
    </xf>
    <xf numFmtId="4" fontId="7" fillId="2" borderId="33" xfId="25" applyNumberFormat="1" applyFont="1" applyFill="1" applyBorder="1" applyAlignment="1">
      <alignment vertical="center"/>
      <protection/>
    </xf>
    <xf numFmtId="4" fontId="7" fillId="2" borderId="33" xfId="25" applyNumberFormat="1" applyFont="1" applyFill="1" applyBorder="1" applyAlignment="1">
      <alignment vertical="center"/>
      <protection/>
    </xf>
    <xf numFmtId="4" fontId="7" fillId="2" borderId="33" xfId="25" applyNumberFormat="1" applyFont="1" applyFill="1" applyBorder="1" applyAlignment="1">
      <alignment vertical="center"/>
      <protection/>
    </xf>
    <xf numFmtId="4" fontId="7" fillId="2" borderId="37" xfId="25" applyNumberFormat="1" applyFont="1" applyFill="1" applyBorder="1" applyAlignment="1">
      <alignment vertical="center"/>
      <protection/>
    </xf>
    <xf numFmtId="4" fontId="7" fillId="2" borderId="19" xfId="25" applyNumberFormat="1" applyFont="1" applyFill="1" applyBorder="1" applyAlignment="1">
      <alignment vertical="center"/>
      <protection/>
    </xf>
    <xf numFmtId="4" fontId="7" fillId="2" borderId="36" xfId="25" applyNumberFormat="1" applyFont="1" applyFill="1" applyBorder="1" applyAlignment="1">
      <alignment vertical="center"/>
      <protection/>
    </xf>
    <xf numFmtId="2" fontId="7" fillId="2" borderId="19" xfId="25" applyNumberFormat="1" applyFont="1" applyFill="1" applyBorder="1" applyAlignment="1">
      <alignment vertical="center"/>
      <protection/>
    </xf>
    <xf numFmtId="2" fontId="7" fillId="2" borderId="19" xfId="24" applyNumberFormat="1" applyFont="1" applyFill="1" applyBorder="1" applyAlignment="1">
      <alignment vertical="center"/>
      <protection/>
    </xf>
    <xf numFmtId="2" fontId="7" fillId="2" borderId="36" xfId="24" applyNumberFormat="1" applyFont="1" applyFill="1" applyBorder="1" applyAlignment="1">
      <alignment vertical="center"/>
      <protection/>
    </xf>
    <xf numFmtId="4" fontId="7" fillId="5" borderId="19" xfId="25" applyNumberFormat="1" applyFont="1" applyFill="1" applyBorder="1" applyAlignment="1">
      <alignment vertical="center"/>
      <protection/>
    </xf>
    <xf numFmtId="4" fontId="7" fillId="6" borderId="19" xfId="25" applyNumberFormat="1" applyFont="1" applyFill="1" applyBorder="1" applyAlignment="1">
      <alignment vertical="center"/>
      <protection/>
    </xf>
    <xf numFmtId="186" fontId="7" fillId="0" borderId="49" xfId="25" applyNumberFormat="1" applyFont="1" applyFill="1" applyBorder="1" applyAlignment="1">
      <alignment vertical="center"/>
      <protection/>
    </xf>
    <xf numFmtId="1" fontId="4" fillId="0" borderId="49" xfId="25" applyNumberFormat="1" applyFont="1" applyFill="1" applyBorder="1" applyAlignment="1">
      <alignment horizontal="center" vertical="center"/>
      <protection/>
    </xf>
    <xf numFmtId="1" fontId="4" fillId="2" borderId="49" xfId="25" applyNumberFormat="1" applyFont="1" applyFill="1" applyBorder="1" applyAlignment="1">
      <alignment horizontal="center" vertical="center"/>
      <protection/>
    </xf>
    <xf numFmtId="186" fontId="7" fillId="2" borderId="50" xfId="24" applyNumberFormat="1" applyFont="1" applyFill="1" applyBorder="1" applyAlignment="1">
      <alignment vertical="center"/>
      <protection/>
    </xf>
    <xf numFmtId="186" fontId="7" fillId="0" borderId="39" xfId="24" applyNumberFormat="1" applyFont="1" applyBorder="1" applyAlignment="1">
      <alignment vertical="center"/>
      <protection/>
    </xf>
    <xf numFmtId="0" fontId="1" fillId="0" borderId="51" xfId="24" applyFill="1" applyBorder="1">
      <alignment/>
      <protection/>
    </xf>
    <xf numFmtId="1" fontId="4" fillId="0" borderId="34" xfId="25" applyNumberFormat="1" applyFont="1" applyFill="1" applyBorder="1" applyAlignment="1">
      <alignment horizontal="center" vertical="center"/>
      <protection/>
    </xf>
    <xf numFmtId="1" fontId="4" fillId="0" borderId="17" xfId="25" applyNumberFormat="1" applyFont="1" applyFill="1" applyBorder="1" applyAlignment="1">
      <alignment horizontal="center" vertical="center"/>
      <protection/>
    </xf>
    <xf numFmtId="1" fontId="4" fillId="5" borderId="49" xfId="25" applyNumberFormat="1" applyFont="1" applyFill="1" applyBorder="1" applyAlignment="1">
      <alignment horizontal="center" vertical="center"/>
      <protection/>
    </xf>
    <xf numFmtId="1" fontId="4" fillId="5" borderId="52" xfId="25" applyNumberFormat="1" applyFont="1" applyFill="1" applyBorder="1" applyAlignment="1">
      <alignment horizontal="center" vertical="center"/>
      <protection/>
    </xf>
    <xf numFmtId="186" fontId="7" fillId="0" borderId="50" xfId="25" applyNumberFormat="1" applyFont="1" applyFill="1" applyBorder="1" applyAlignment="1">
      <alignment vertical="center"/>
      <protection/>
    </xf>
    <xf numFmtId="186" fontId="7" fillId="0" borderId="49" xfId="24" applyNumberFormat="1" applyFont="1" applyBorder="1" applyAlignment="1">
      <alignment vertical="center"/>
      <protection/>
    </xf>
    <xf numFmtId="186" fontId="7" fillId="0" borderId="50" xfId="24" applyNumberFormat="1" applyFont="1" applyBorder="1" applyAlignment="1">
      <alignment vertical="center"/>
      <protection/>
    </xf>
    <xf numFmtId="1" fontId="4" fillId="0" borderId="53" xfId="25" applyNumberFormat="1" applyFont="1" applyFill="1" applyBorder="1" applyAlignment="1">
      <alignment horizontal="center" vertical="center"/>
      <protection/>
    </xf>
    <xf numFmtId="1" fontId="4" fillId="0" borderId="50" xfId="25" applyNumberFormat="1" applyFont="1" applyFill="1" applyBorder="1" applyAlignment="1">
      <alignment horizontal="center" vertical="center"/>
      <protection/>
    </xf>
    <xf numFmtId="186" fontId="7" fillId="0" borderId="19" xfId="25" applyNumberFormat="1" applyFont="1" applyFill="1" applyBorder="1" applyAlignment="1">
      <alignment vertical="center"/>
      <protection/>
    </xf>
    <xf numFmtId="186" fontId="7" fillId="0" borderId="19" xfId="24" applyNumberFormat="1" applyFont="1" applyBorder="1" applyAlignment="1">
      <alignment vertical="center"/>
      <protection/>
    </xf>
    <xf numFmtId="186" fontId="7" fillId="0" borderId="36" xfId="24" applyNumberFormat="1" applyFont="1" applyBorder="1" applyAlignment="1">
      <alignment vertical="center"/>
      <protection/>
    </xf>
    <xf numFmtId="0" fontId="7" fillId="2" borderId="40" xfId="24" applyFont="1" applyFill="1" applyBorder="1" applyAlignment="1">
      <alignment vertical="center"/>
      <protection/>
    </xf>
    <xf numFmtId="3" fontId="4" fillId="2" borderId="54" xfId="25" applyNumberFormat="1" applyFont="1" applyFill="1" applyBorder="1" applyAlignment="1">
      <alignment horizontal="center" vertical="center"/>
      <protection/>
    </xf>
    <xf numFmtId="0" fontId="1" fillId="2" borderId="55" xfId="25" applyFont="1" applyFill="1" applyBorder="1" applyAlignment="1">
      <alignment horizontal="center" vertical="center"/>
      <protection/>
    </xf>
    <xf numFmtId="3" fontId="4" fillId="2" borderId="56" xfId="25" applyNumberFormat="1" applyFont="1" applyFill="1" applyBorder="1" applyAlignment="1">
      <alignment horizontal="center" vertical="center"/>
      <protection/>
    </xf>
    <xf numFmtId="49" fontId="0" fillId="0" borderId="33" xfId="25" applyNumberFormat="1" applyFont="1" applyBorder="1" applyAlignment="1">
      <alignment horizontal="center" vertical="center" wrapText="1"/>
      <protection/>
    </xf>
    <xf numFmtId="0" fontId="1" fillId="0" borderId="51" xfId="24" applyBorder="1">
      <alignment/>
      <protection/>
    </xf>
    <xf numFmtId="186" fontId="7" fillId="0" borderId="37" xfId="25" applyNumberFormat="1" applyFont="1" applyFill="1" applyBorder="1" applyAlignment="1">
      <alignment vertical="center"/>
      <protection/>
    </xf>
    <xf numFmtId="49" fontId="1" fillId="0" borderId="31" xfId="25" applyNumberFormat="1" applyFont="1" applyBorder="1" applyAlignment="1">
      <alignment horizontal="center" vertical="center" wrapText="1"/>
      <protection/>
    </xf>
    <xf numFmtId="49" fontId="1" fillId="0" borderId="57" xfId="25" applyNumberFormat="1" applyFont="1" applyBorder="1" applyAlignment="1">
      <alignment horizontal="center" vertical="center" wrapText="1"/>
      <protection/>
    </xf>
    <xf numFmtId="49" fontId="6" fillId="2" borderId="58" xfId="25" applyNumberFormat="1" applyFont="1" applyFill="1" applyBorder="1" applyAlignment="1">
      <alignment horizontal="center" vertical="center" wrapText="1"/>
      <protection/>
    </xf>
    <xf numFmtId="1" fontId="4" fillId="5" borderId="24" xfId="25" applyNumberFormat="1" applyFont="1" applyFill="1" applyBorder="1" applyAlignment="1">
      <alignment horizontal="center" vertical="center"/>
      <protection/>
    </xf>
    <xf numFmtId="0" fontId="7" fillId="2" borderId="24" xfId="24" applyFont="1" applyFill="1" applyBorder="1" applyAlignment="1">
      <alignment horizontal="center" vertical="center"/>
      <protection/>
    </xf>
    <xf numFmtId="49" fontId="1" fillId="2" borderId="59" xfId="25" applyNumberFormat="1" applyFont="1" applyFill="1" applyBorder="1" applyAlignment="1">
      <alignment horizontal="center" vertical="center" wrapText="1"/>
      <protection/>
    </xf>
    <xf numFmtId="3" fontId="4" fillId="2" borderId="58" xfId="25" applyNumberFormat="1" applyFont="1" applyFill="1" applyBorder="1" applyAlignment="1">
      <alignment horizontal="center" vertical="center"/>
      <protection/>
    </xf>
    <xf numFmtId="0" fontId="1" fillId="2" borderId="60" xfId="25" applyFont="1" applyFill="1" applyBorder="1" applyAlignment="1">
      <alignment horizontal="center" vertical="center"/>
      <protection/>
    </xf>
    <xf numFmtId="49" fontId="6" fillId="2" borderId="6" xfId="25" applyNumberFormat="1" applyFont="1" applyFill="1" applyBorder="1" applyAlignment="1">
      <alignment horizontal="center" vertical="center" wrapText="1"/>
      <protection/>
    </xf>
    <xf numFmtId="3" fontId="4" fillId="3" borderId="17" xfId="25" applyNumberFormat="1" applyFont="1" applyFill="1" applyBorder="1" applyAlignment="1">
      <alignment horizontal="center" vertical="center"/>
      <protection/>
    </xf>
    <xf numFmtId="3" fontId="4" fillId="3" borderId="20" xfId="25" applyNumberFormat="1" applyFont="1" applyFill="1" applyBorder="1" applyAlignment="1">
      <alignment horizontal="center" vertical="center"/>
      <protection/>
    </xf>
    <xf numFmtId="3" fontId="4" fillId="3" borderId="34" xfId="25" applyNumberFormat="1" applyFont="1" applyFill="1" applyBorder="1" applyAlignment="1">
      <alignment horizontal="center" vertical="center"/>
      <protection/>
    </xf>
    <xf numFmtId="3" fontId="4" fillId="5" borderId="20" xfId="25" applyNumberFormat="1" applyFont="1" applyFill="1" applyBorder="1" applyAlignment="1">
      <alignment horizontal="center" vertical="center"/>
      <protection/>
    </xf>
    <xf numFmtId="3" fontId="4" fillId="5" borderId="34" xfId="25" applyNumberFormat="1" applyFont="1" applyFill="1" applyBorder="1" applyAlignment="1">
      <alignment horizontal="center" vertical="center"/>
      <protection/>
    </xf>
    <xf numFmtId="0" fontId="1" fillId="3" borderId="61" xfId="25" applyFont="1" applyFill="1" applyBorder="1" applyAlignment="1">
      <alignment horizontal="center" vertical="center" wrapText="1"/>
      <protection/>
    </xf>
    <xf numFmtId="0" fontId="1" fillId="3" borderId="25" xfId="25" applyFont="1" applyFill="1" applyBorder="1" applyAlignment="1">
      <alignment horizontal="center" vertical="center" wrapText="1"/>
      <protection/>
    </xf>
    <xf numFmtId="0" fontId="1" fillId="3" borderId="62" xfId="25" applyFont="1" applyFill="1" applyBorder="1" applyAlignment="1">
      <alignment horizontal="center" vertical="center" wrapText="1"/>
      <protection/>
    </xf>
    <xf numFmtId="0" fontId="1" fillId="3" borderId="61" xfId="25" applyFont="1" applyFill="1" applyBorder="1" applyAlignment="1">
      <alignment horizontal="center" vertical="center"/>
      <protection/>
    </xf>
    <xf numFmtId="0" fontId="1" fillId="3" borderId="25" xfId="25" applyFont="1" applyFill="1" applyBorder="1" applyAlignment="1">
      <alignment horizontal="center" vertical="center"/>
      <protection/>
    </xf>
    <xf numFmtId="0" fontId="1" fillId="3" borderId="62" xfId="25" applyFont="1" applyFill="1" applyBorder="1" applyAlignment="1">
      <alignment horizontal="center" vertical="center"/>
      <protection/>
    </xf>
    <xf numFmtId="0" fontId="1" fillId="0" borderId="63" xfId="25" applyFont="1" applyFill="1" applyBorder="1" applyAlignment="1">
      <alignment horizontal="center" vertical="center"/>
      <protection/>
    </xf>
    <xf numFmtId="0" fontId="1" fillId="0" borderId="64" xfId="25" applyFont="1" applyFill="1" applyBorder="1" applyAlignment="1">
      <alignment horizontal="center" vertical="center"/>
      <protection/>
    </xf>
    <xf numFmtId="0" fontId="1" fillId="0" borderId="65" xfId="25" applyFont="1" applyFill="1" applyBorder="1" applyAlignment="1">
      <alignment horizontal="center" vertical="center"/>
      <protection/>
    </xf>
    <xf numFmtId="0" fontId="1" fillId="0" borderId="66" xfId="25" applyFont="1" applyFill="1" applyBorder="1" applyAlignment="1">
      <alignment horizontal="center" vertical="center"/>
      <protection/>
    </xf>
  </cellXfs>
  <cellStyles count="13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_x0000_normální_Prihlaska_ns_excel9" xfId="21"/>
    <cellStyle name="normální_Prihlaska_ns_excel95" xfId="22"/>
    <cellStyle name="normální_Regatta_formulare_2010_ZT" xfId="23"/>
    <cellStyle name="normální_Regatta_vysl_08" xfId="24"/>
    <cellStyle name="normální_St_listiny" xfId="25"/>
    <cellStyle name="Percent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tabSelected="1" zoomScale="60" zoomScaleNormal="6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10" sqref="L10"/>
    </sheetView>
  </sheetViews>
  <sheetFormatPr defaultColWidth="9.140625" defaultRowHeight="12.75"/>
  <cols>
    <col min="1" max="1" width="8.00390625" style="11" customWidth="1"/>
    <col min="2" max="2" width="14.8515625" style="11" customWidth="1"/>
    <col min="3" max="3" width="18.421875" style="11" customWidth="1"/>
    <col min="4" max="4" width="9.140625" style="11" customWidth="1"/>
    <col min="5" max="5" width="20.8515625" style="11" customWidth="1"/>
    <col min="6" max="6" width="9.140625" style="11" customWidth="1"/>
    <col min="7" max="7" width="10.28125" style="11" customWidth="1"/>
    <col min="8" max="8" width="9.28125" style="11" customWidth="1"/>
    <col min="9" max="9" width="9.8515625" style="11" customWidth="1"/>
    <col min="10" max="10" width="10.140625" style="11" customWidth="1"/>
    <col min="11" max="11" width="9.7109375" style="11" customWidth="1"/>
    <col min="12" max="15" width="10.8515625" style="11" customWidth="1"/>
    <col min="16" max="16" width="10.421875" style="11" customWidth="1"/>
    <col min="17" max="17" width="2.00390625" style="11" customWidth="1"/>
    <col min="18" max="18" width="10.57421875" style="11" customWidth="1"/>
    <col min="19" max="20" width="13.7109375" style="11" customWidth="1"/>
    <col min="21" max="22" width="8.7109375" style="11" customWidth="1"/>
    <col min="23" max="23" width="11.57421875" style="11" bestFit="1" customWidth="1"/>
    <col min="24" max="25" width="13.7109375" style="11" customWidth="1"/>
    <col min="26" max="27" width="8.7109375" style="15" customWidth="1"/>
    <col min="28" max="28" width="10.57421875" style="11" customWidth="1"/>
    <col min="29" max="30" width="13.57421875" style="11" customWidth="1"/>
    <col min="31" max="32" width="8.7109375" style="11" customWidth="1"/>
    <col min="33" max="34" width="12.7109375" style="11" customWidth="1"/>
    <col min="35" max="35" width="8.00390625" style="11" customWidth="1"/>
    <col min="36" max="36" width="10.57421875" style="11" customWidth="1"/>
    <col min="37" max="37" width="8.28125" style="11" bestFit="1" customWidth="1"/>
    <col min="38" max="38" width="7.7109375" style="11" bestFit="1" customWidth="1"/>
    <col min="39" max="16384" width="9.140625" style="11" customWidth="1"/>
  </cols>
  <sheetData>
    <row r="1" spans="1:27" ht="20.25">
      <c r="A1" s="12" t="s">
        <v>176</v>
      </c>
      <c r="B1" s="2"/>
      <c r="C1" s="2"/>
      <c r="D1" s="3"/>
      <c r="E1" s="2"/>
      <c r="F1" s="4"/>
      <c r="G1" s="5"/>
      <c r="H1" s="6"/>
      <c r="I1" s="6"/>
      <c r="J1" s="7"/>
      <c r="K1" s="7"/>
      <c r="L1" s="8"/>
      <c r="M1" s="8"/>
      <c r="N1" s="8"/>
      <c r="O1" s="8"/>
      <c r="P1" s="7"/>
      <c r="Q1" s="7"/>
      <c r="R1" s="8"/>
      <c r="S1" s="8"/>
      <c r="T1" s="8"/>
      <c r="U1" s="8"/>
      <c r="V1" s="8"/>
      <c r="W1" s="8"/>
      <c r="X1" s="9"/>
      <c r="Y1" s="9"/>
      <c r="Z1" s="10"/>
      <c r="AA1" s="10"/>
    </row>
    <row r="2" spans="1:27" ht="15">
      <c r="A2" s="1"/>
      <c r="B2" s="2"/>
      <c r="C2" s="2"/>
      <c r="D2" s="3"/>
      <c r="E2" s="2"/>
      <c r="F2" s="4"/>
      <c r="G2" s="5"/>
      <c r="H2" s="6"/>
      <c r="I2" s="6"/>
      <c r="J2" s="7"/>
      <c r="K2" s="7"/>
      <c r="L2" s="8"/>
      <c r="M2" s="8"/>
      <c r="N2" s="8"/>
      <c r="O2" s="8"/>
      <c r="P2" s="7"/>
      <c r="Q2" s="7"/>
      <c r="R2" s="8"/>
      <c r="S2" s="8"/>
      <c r="T2" s="8"/>
      <c r="U2" s="8"/>
      <c r="V2" s="8"/>
      <c r="W2" s="8"/>
      <c r="X2" s="9"/>
      <c r="Y2" s="9"/>
      <c r="Z2" s="10"/>
      <c r="AA2" s="10"/>
    </row>
    <row r="3" spans="1:23" ht="20.25" customHeight="1">
      <c r="A3" s="13" t="s">
        <v>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93"/>
      <c r="U3" s="14"/>
      <c r="V3" s="14"/>
      <c r="W3" s="14"/>
    </row>
    <row r="4" spans="5:30" ht="13.5" thickBot="1"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12"/>
      <c r="U4" s="14"/>
      <c r="V4" s="14"/>
      <c r="W4" s="14"/>
      <c r="AD4" s="230"/>
    </row>
    <row r="5" spans="1:38" ht="25.5" customHeight="1">
      <c r="A5" s="249" t="s">
        <v>1</v>
      </c>
      <c r="B5" s="252" t="s">
        <v>2</v>
      </c>
      <c r="C5" s="253"/>
      <c r="D5" s="254"/>
      <c r="E5" s="252" t="s">
        <v>3</v>
      </c>
      <c r="F5" s="253"/>
      <c r="G5" s="253"/>
      <c r="H5" s="253"/>
      <c r="I5" s="253"/>
      <c r="J5" s="253"/>
      <c r="K5" s="253"/>
      <c r="L5" s="253"/>
      <c r="M5" s="255"/>
      <c r="N5" s="255"/>
      <c r="O5" s="255"/>
      <c r="P5" s="254"/>
      <c r="Q5" s="16"/>
      <c r="R5" s="17" t="s">
        <v>4</v>
      </c>
      <c r="S5" s="18" t="s">
        <v>182</v>
      </c>
      <c r="T5" s="18" t="s">
        <v>183</v>
      </c>
      <c r="U5" s="19" t="s">
        <v>1</v>
      </c>
      <c r="V5" s="19" t="s">
        <v>1</v>
      </c>
      <c r="W5" s="17" t="s">
        <v>4</v>
      </c>
      <c r="X5" s="18" t="s">
        <v>182</v>
      </c>
      <c r="Y5" s="18" t="s">
        <v>183</v>
      </c>
      <c r="Z5" s="19" t="s">
        <v>1</v>
      </c>
      <c r="AA5" s="19" t="s">
        <v>1</v>
      </c>
      <c r="AB5" s="17" t="s">
        <v>4</v>
      </c>
      <c r="AC5" s="18" t="s">
        <v>182</v>
      </c>
      <c r="AD5" s="18" t="s">
        <v>183</v>
      </c>
      <c r="AE5" s="19" t="s">
        <v>1</v>
      </c>
      <c r="AF5" s="19" t="s">
        <v>1</v>
      </c>
      <c r="AG5" s="20" t="s">
        <v>5</v>
      </c>
      <c r="AH5" s="239" t="s">
        <v>5</v>
      </c>
      <c r="AI5" s="246" t="s">
        <v>186</v>
      </c>
      <c r="AJ5" s="21"/>
      <c r="AK5" s="22"/>
      <c r="AL5" s="23"/>
    </row>
    <row r="6" spans="1:38" ht="38.25">
      <c r="A6" s="250"/>
      <c r="B6" s="24" t="s">
        <v>6</v>
      </c>
      <c r="C6" s="25" t="s">
        <v>7</v>
      </c>
      <c r="D6" s="26" t="s">
        <v>8</v>
      </c>
      <c r="E6" s="24" t="s">
        <v>9</v>
      </c>
      <c r="F6" s="25" t="s">
        <v>10</v>
      </c>
      <c r="G6" s="25" t="s">
        <v>11</v>
      </c>
      <c r="H6" s="25" t="s">
        <v>12</v>
      </c>
      <c r="I6" s="25" t="s">
        <v>13</v>
      </c>
      <c r="J6" s="25" t="s">
        <v>14</v>
      </c>
      <c r="K6" s="25" t="s">
        <v>15</v>
      </c>
      <c r="L6" s="27" t="s">
        <v>177</v>
      </c>
      <c r="M6" s="27" t="s">
        <v>178</v>
      </c>
      <c r="N6" s="27" t="s">
        <v>179</v>
      </c>
      <c r="O6" s="28" t="s">
        <v>181</v>
      </c>
      <c r="P6" s="28" t="s">
        <v>180</v>
      </c>
      <c r="Q6" s="29"/>
      <c r="R6" s="30" t="s">
        <v>17</v>
      </c>
      <c r="S6" s="31" t="s">
        <v>18</v>
      </c>
      <c r="T6" s="31" t="s">
        <v>18</v>
      </c>
      <c r="U6" s="32" t="s">
        <v>184</v>
      </c>
      <c r="V6" s="32" t="s">
        <v>185</v>
      </c>
      <c r="W6" s="30" t="s">
        <v>19</v>
      </c>
      <c r="X6" s="31" t="s">
        <v>18</v>
      </c>
      <c r="Y6" s="31" t="s">
        <v>18</v>
      </c>
      <c r="Z6" s="32" t="s">
        <v>184</v>
      </c>
      <c r="AA6" s="32" t="s">
        <v>185</v>
      </c>
      <c r="AB6" s="30" t="s">
        <v>20</v>
      </c>
      <c r="AC6" s="31" t="s">
        <v>18</v>
      </c>
      <c r="AD6" s="31" t="s">
        <v>18</v>
      </c>
      <c r="AE6" s="32" t="s">
        <v>184</v>
      </c>
      <c r="AF6" s="32" t="s">
        <v>185</v>
      </c>
      <c r="AG6" s="33" t="s">
        <v>21</v>
      </c>
      <c r="AH6" s="240" t="s">
        <v>21</v>
      </c>
      <c r="AI6" s="247"/>
      <c r="AJ6" s="34"/>
      <c r="AK6" s="35"/>
      <c r="AL6" s="36"/>
    </row>
    <row r="7" spans="1:38" ht="13.5" thickBot="1">
      <c r="A7" s="251"/>
      <c r="B7" s="37"/>
      <c r="C7" s="38"/>
      <c r="D7" s="39"/>
      <c r="E7" s="37"/>
      <c r="F7" s="38"/>
      <c r="G7" s="38" t="s">
        <v>22</v>
      </c>
      <c r="H7" s="38" t="s">
        <v>23</v>
      </c>
      <c r="I7" s="38" t="s">
        <v>24</v>
      </c>
      <c r="J7" s="38" t="s">
        <v>25</v>
      </c>
      <c r="K7" s="38" t="s">
        <v>26</v>
      </c>
      <c r="L7" s="40" t="s">
        <v>27</v>
      </c>
      <c r="M7" s="40"/>
      <c r="N7" s="40"/>
      <c r="O7" s="41" t="s">
        <v>28</v>
      </c>
      <c r="P7" s="41" t="s">
        <v>28</v>
      </c>
      <c r="Q7" s="29"/>
      <c r="R7" s="42" t="s">
        <v>29</v>
      </c>
      <c r="S7" s="43" t="s">
        <v>30</v>
      </c>
      <c r="T7" s="43" t="s">
        <v>30</v>
      </c>
      <c r="U7" s="44" t="s">
        <v>31</v>
      </c>
      <c r="V7" s="44" t="s">
        <v>31</v>
      </c>
      <c r="W7" s="42" t="s">
        <v>32</v>
      </c>
      <c r="X7" s="43" t="s">
        <v>174</v>
      </c>
      <c r="Y7" s="43" t="s">
        <v>174</v>
      </c>
      <c r="Z7" s="44" t="s">
        <v>33</v>
      </c>
      <c r="AA7" s="44" t="s">
        <v>33</v>
      </c>
      <c r="AB7" s="42" t="s">
        <v>34</v>
      </c>
      <c r="AC7" s="43" t="s">
        <v>175</v>
      </c>
      <c r="AD7" s="43" t="s">
        <v>175</v>
      </c>
      <c r="AE7" s="44" t="s">
        <v>35</v>
      </c>
      <c r="AF7" s="44" t="s">
        <v>35</v>
      </c>
      <c r="AG7" s="45" t="s">
        <v>184</v>
      </c>
      <c r="AH7" s="237" t="s">
        <v>185</v>
      </c>
      <c r="AI7" s="248"/>
      <c r="AJ7" s="34"/>
      <c r="AK7" s="35"/>
      <c r="AL7" s="36"/>
    </row>
    <row r="8" spans="1:38" ht="30" customHeight="1" thickTop="1">
      <c r="A8" s="46">
        <v>1</v>
      </c>
      <c r="B8" s="47" t="s">
        <v>36</v>
      </c>
      <c r="C8" s="48" t="s">
        <v>37</v>
      </c>
      <c r="D8" s="49" t="s">
        <v>38</v>
      </c>
      <c r="E8" s="50" t="s">
        <v>39</v>
      </c>
      <c r="F8" s="51" t="s">
        <v>40</v>
      </c>
      <c r="G8" s="52">
        <v>974</v>
      </c>
      <c r="H8" s="191">
        <v>0.6</v>
      </c>
      <c r="I8" s="191">
        <v>10</v>
      </c>
      <c r="J8" s="181">
        <v>0.7679561206122351</v>
      </c>
      <c r="K8" s="181">
        <v>0.8158905173992076</v>
      </c>
      <c r="L8" s="53">
        <v>69</v>
      </c>
      <c r="M8" s="206">
        <v>76.67</v>
      </c>
      <c r="N8" s="205">
        <f>L8-M8</f>
        <v>-7.670000000000002</v>
      </c>
      <c r="O8" s="205">
        <f>K8-M8/200</f>
        <v>0.43254051739920757</v>
      </c>
      <c r="P8" s="54">
        <v>0.4708905173992076</v>
      </c>
      <c r="Q8" s="14"/>
      <c r="R8" s="55">
        <v>2076</v>
      </c>
      <c r="S8" s="56">
        <v>977.568714120755</v>
      </c>
      <c r="T8" s="56">
        <f>R8*O8</f>
        <v>897.9541141207549</v>
      </c>
      <c r="U8" s="57">
        <v>2</v>
      </c>
      <c r="V8" s="215">
        <v>1</v>
      </c>
      <c r="W8" s="55">
        <v>2714</v>
      </c>
      <c r="X8" s="56">
        <v>1277.9968642214494</v>
      </c>
      <c r="Y8" s="207">
        <f>W8*O8</f>
        <v>1173.9149642214493</v>
      </c>
      <c r="Z8" s="57">
        <v>3</v>
      </c>
      <c r="AA8" s="208">
        <v>3</v>
      </c>
      <c r="AB8" s="55">
        <v>1901</v>
      </c>
      <c r="AC8" s="207">
        <v>895.1628735758937</v>
      </c>
      <c r="AD8" s="179">
        <f>AB8*O8</f>
        <v>822.2595235758936</v>
      </c>
      <c r="AE8" s="57">
        <v>1</v>
      </c>
      <c r="AF8" s="57">
        <v>1</v>
      </c>
      <c r="AG8" s="58">
        <f aca="true" t="shared" si="0" ref="AG8:AG30">(AE8+Z8+U8)-MAX(U8,Z8,AE8)</f>
        <v>3</v>
      </c>
      <c r="AH8" s="238">
        <v>2</v>
      </c>
      <c r="AI8" s="241">
        <v>1</v>
      </c>
      <c r="AJ8" s="59"/>
      <c r="AK8" s="3"/>
      <c r="AL8" s="60"/>
    </row>
    <row r="9" spans="1:38" ht="30" customHeight="1">
      <c r="A9" s="46" t="s">
        <v>41</v>
      </c>
      <c r="B9" s="61" t="s">
        <v>42</v>
      </c>
      <c r="C9" s="62" t="s">
        <v>43</v>
      </c>
      <c r="D9" s="63" t="s">
        <v>44</v>
      </c>
      <c r="E9" s="64" t="s">
        <v>45</v>
      </c>
      <c r="F9" s="65" t="s">
        <v>46</v>
      </c>
      <c r="G9" s="66">
        <v>960</v>
      </c>
      <c r="H9" s="192">
        <v>0.31</v>
      </c>
      <c r="I9" s="192">
        <v>6.5</v>
      </c>
      <c r="J9" s="181">
        <v>0.6280816690123681</v>
      </c>
      <c r="K9" s="181">
        <v>0.7578985832857353</v>
      </c>
      <c r="L9" s="53">
        <v>83.33333333333333</v>
      </c>
      <c r="M9" s="200"/>
      <c r="N9" s="200"/>
      <c r="O9" s="200"/>
      <c r="P9" s="54">
        <v>0.3412319166190687</v>
      </c>
      <c r="Q9" s="67"/>
      <c r="R9" s="55">
        <v>2938</v>
      </c>
      <c r="S9" s="56">
        <v>1002.5393710268239</v>
      </c>
      <c r="T9" s="56"/>
      <c r="U9" s="57">
        <v>3</v>
      </c>
      <c r="V9" s="208">
        <v>3</v>
      </c>
      <c r="W9" s="55">
        <v>3203</v>
      </c>
      <c r="X9" s="56">
        <v>1092.965828930877</v>
      </c>
      <c r="Y9" s="207"/>
      <c r="Z9" s="57">
        <v>1</v>
      </c>
      <c r="AA9" s="208">
        <v>1</v>
      </c>
      <c r="AB9" s="55">
        <v>5441</v>
      </c>
      <c r="AC9" s="207">
        <v>1856.6428583243528</v>
      </c>
      <c r="AD9" s="160"/>
      <c r="AE9" s="57">
        <v>15</v>
      </c>
      <c r="AF9" s="57">
        <v>15</v>
      </c>
      <c r="AG9" s="58">
        <f t="shared" si="0"/>
        <v>4</v>
      </c>
      <c r="AH9" s="226">
        <v>4</v>
      </c>
      <c r="AI9" s="242">
        <v>2</v>
      </c>
      <c r="AJ9" s="68"/>
      <c r="AK9" s="3"/>
      <c r="AL9" s="60"/>
    </row>
    <row r="10" spans="1:38" ht="30" customHeight="1">
      <c r="A10" s="46" t="s">
        <v>47</v>
      </c>
      <c r="B10" s="69" t="s">
        <v>48</v>
      </c>
      <c r="C10" s="70" t="s">
        <v>49</v>
      </c>
      <c r="D10" s="71" t="s">
        <v>50</v>
      </c>
      <c r="E10" s="50" t="s">
        <v>51</v>
      </c>
      <c r="F10" s="72" t="s">
        <v>52</v>
      </c>
      <c r="G10" s="73">
        <v>920</v>
      </c>
      <c r="H10" s="193">
        <v>0.72</v>
      </c>
      <c r="I10" s="193">
        <v>8.8</v>
      </c>
      <c r="J10" s="182">
        <v>0.8292045481483319</v>
      </c>
      <c r="K10" s="182">
        <v>0.8548570970564602</v>
      </c>
      <c r="L10" s="53">
        <v>96.66666666666667</v>
      </c>
      <c r="M10" s="206">
        <v>86.33</v>
      </c>
      <c r="N10" s="205">
        <f>L10-M10</f>
        <v>10.336666666666673</v>
      </c>
      <c r="O10" s="205">
        <f>K10-M10/200</f>
        <v>0.4232070970564602</v>
      </c>
      <c r="P10" s="74">
        <v>0.37152376372312684</v>
      </c>
      <c r="Q10" s="14"/>
      <c r="R10" s="55">
        <v>2310</v>
      </c>
      <c r="S10" s="56">
        <v>858.219894200423</v>
      </c>
      <c r="T10" s="56">
        <f>R10*O10</f>
        <v>977.608394200423</v>
      </c>
      <c r="U10" s="57">
        <v>1</v>
      </c>
      <c r="V10" s="215">
        <v>2</v>
      </c>
      <c r="W10" s="55">
        <v>3840</v>
      </c>
      <c r="X10" s="56">
        <v>1426.651252696807</v>
      </c>
      <c r="Y10" s="207">
        <f>W10*O10</f>
        <v>1625.1152526968071</v>
      </c>
      <c r="Z10" s="57">
        <v>5</v>
      </c>
      <c r="AA10" s="215">
        <v>9</v>
      </c>
      <c r="AB10" s="55">
        <v>3310</v>
      </c>
      <c r="AC10" s="207">
        <v>1229.7436579235498</v>
      </c>
      <c r="AD10" s="179">
        <f>AB10*O10</f>
        <v>1400.8154912568832</v>
      </c>
      <c r="AE10" s="57">
        <v>4</v>
      </c>
      <c r="AF10" s="235">
        <v>10</v>
      </c>
      <c r="AG10" s="58">
        <f t="shared" si="0"/>
        <v>5</v>
      </c>
      <c r="AH10" s="226">
        <v>11</v>
      </c>
      <c r="AI10" s="244">
        <v>7</v>
      </c>
      <c r="AJ10" s="68"/>
      <c r="AK10" s="3"/>
      <c r="AL10" s="60"/>
    </row>
    <row r="11" spans="1:38" ht="30" customHeight="1">
      <c r="A11" s="46" t="s">
        <v>53</v>
      </c>
      <c r="B11" s="61" t="s">
        <v>54</v>
      </c>
      <c r="C11" s="62" t="s">
        <v>55</v>
      </c>
      <c r="D11" s="63" t="s">
        <v>44</v>
      </c>
      <c r="E11" s="64" t="s">
        <v>45</v>
      </c>
      <c r="F11" s="65" t="s">
        <v>46</v>
      </c>
      <c r="G11" s="66">
        <v>960</v>
      </c>
      <c r="H11" s="192">
        <v>0.31</v>
      </c>
      <c r="I11" s="192">
        <v>6.3</v>
      </c>
      <c r="J11" s="182">
        <v>0.6346589187217816</v>
      </c>
      <c r="K11" s="182">
        <v>0.7594881194122726</v>
      </c>
      <c r="L11" s="53">
        <v>84.33333333333333</v>
      </c>
      <c r="M11" s="200"/>
      <c r="N11" s="200"/>
      <c r="O11" s="200"/>
      <c r="P11" s="54">
        <v>0.33782145274560593</v>
      </c>
      <c r="Q11" s="67"/>
      <c r="R11" s="55">
        <v>3014</v>
      </c>
      <c r="S11" s="56">
        <v>1018.1938585752563</v>
      </c>
      <c r="T11" s="56"/>
      <c r="U11" s="57">
        <v>4</v>
      </c>
      <c r="V11" s="215">
        <v>5</v>
      </c>
      <c r="W11" s="55">
        <v>3366</v>
      </c>
      <c r="X11" s="56">
        <v>1137.1070099417095</v>
      </c>
      <c r="Y11" s="207"/>
      <c r="Z11" s="57">
        <v>2</v>
      </c>
      <c r="AA11" s="208">
        <v>2</v>
      </c>
      <c r="AB11" s="55">
        <v>5441</v>
      </c>
      <c r="AC11" s="207">
        <v>1838.0865243888418</v>
      </c>
      <c r="AD11" s="160"/>
      <c r="AE11" s="57">
        <v>14</v>
      </c>
      <c r="AF11" s="57">
        <v>14</v>
      </c>
      <c r="AG11" s="58">
        <f t="shared" si="0"/>
        <v>6</v>
      </c>
      <c r="AH11" s="226">
        <v>7</v>
      </c>
      <c r="AI11" s="242">
        <v>4</v>
      </c>
      <c r="AJ11" s="68"/>
      <c r="AK11" s="3"/>
      <c r="AL11" s="60"/>
    </row>
    <row r="12" spans="1:38" ht="30" customHeight="1">
      <c r="A12" s="46" t="s">
        <v>56</v>
      </c>
      <c r="B12" s="47" t="s">
        <v>57</v>
      </c>
      <c r="C12" s="48" t="s">
        <v>58</v>
      </c>
      <c r="D12" s="49" t="s">
        <v>38</v>
      </c>
      <c r="E12" s="50" t="s">
        <v>59</v>
      </c>
      <c r="F12" s="51" t="s">
        <v>46</v>
      </c>
      <c r="G12" s="52">
        <v>960</v>
      </c>
      <c r="H12" s="191">
        <v>0.4</v>
      </c>
      <c r="I12" s="191">
        <v>4</v>
      </c>
      <c r="J12" s="182">
        <v>0.8387831978228311</v>
      </c>
      <c r="K12" s="182">
        <v>0.8616054791611352</v>
      </c>
      <c r="L12" s="53">
        <v>73</v>
      </c>
      <c r="M12" s="206">
        <v>74</v>
      </c>
      <c r="N12" s="206">
        <f>L12-M12</f>
        <v>-1</v>
      </c>
      <c r="O12" s="206">
        <f>K12-M12/200</f>
        <v>0.4916054791611352</v>
      </c>
      <c r="P12" s="54">
        <v>0.4966054791611352</v>
      </c>
      <c r="Q12" s="67"/>
      <c r="R12" s="55">
        <v>2067</v>
      </c>
      <c r="S12" s="56">
        <v>1026.4835254260663</v>
      </c>
      <c r="T12" s="56">
        <f>R12*O12</f>
        <v>1016.1485254260664</v>
      </c>
      <c r="U12" s="57">
        <v>5</v>
      </c>
      <c r="V12" s="215">
        <v>4</v>
      </c>
      <c r="W12" s="55">
        <v>2615</v>
      </c>
      <c r="X12" s="56">
        <v>1298.6233280063684</v>
      </c>
      <c r="Y12" s="207">
        <f>W12*O12</f>
        <v>1285.5483280063684</v>
      </c>
      <c r="Z12" s="57">
        <v>4</v>
      </c>
      <c r="AA12" s="208">
        <v>4</v>
      </c>
      <c r="AB12" s="55">
        <v>2184</v>
      </c>
      <c r="AC12" s="207">
        <v>1084.5863664879191</v>
      </c>
      <c r="AD12" s="179">
        <f>AB12*O12</f>
        <v>1073.6663664879193</v>
      </c>
      <c r="AE12" s="57">
        <v>3</v>
      </c>
      <c r="AF12" s="57">
        <v>3</v>
      </c>
      <c r="AG12" s="58">
        <f t="shared" si="0"/>
        <v>7</v>
      </c>
      <c r="AH12" s="226">
        <v>7</v>
      </c>
      <c r="AI12" s="244">
        <v>3</v>
      </c>
      <c r="AJ12" s="68"/>
      <c r="AK12" s="3"/>
      <c r="AL12" s="60"/>
    </row>
    <row r="13" spans="1:38" ht="30" customHeight="1">
      <c r="A13" s="46" t="s">
        <v>60</v>
      </c>
      <c r="B13" s="47" t="s">
        <v>61</v>
      </c>
      <c r="C13" s="48" t="s">
        <v>62</v>
      </c>
      <c r="D13" s="75" t="s">
        <v>44</v>
      </c>
      <c r="E13" s="76" t="s">
        <v>63</v>
      </c>
      <c r="F13" s="77" t="s">
        <v>46</v>
      </c>
      <c r="G13" s="78">
        <v>955</v>
      </c>
      <c r="H13" s="194">
        <v>0.351</v>
      </c>
      <c r="I13" s="194">
        <v>3.7</v>
      </c>
      <c r="J13" s="182">
        <v>0.8022163561992788</v>
      </c>
      <c r="K13" s="182">
        <v>0.836780867280972</v>
      </c>
      <c r="L13" s="53">
        <v>66.66666666666667</v>
      </c>
      <c r="M13" s="200"/>
      <c r="N13" s="200"/>
      <c r="O13" s="200"/>
      <c r="P13" s="74">
        <v>0.5034475339476386</v>
      </c>
      <c r="Q13" s="14"/>
      <c r="R13" s="55">
        <v>5422</v>
      </c>
      <c r="S13" s="56">
        <v>2729.6925290640966</v>
      </c>
      <c r="T13" s="56"/>
      <c r="U13" s="57">
        <v>21</v>
      </c>
      <c r="V13" s="208">
        <v>21</v>
      </c>
      <c r="W13" s="55">
        <v>2991</v>
      </c>
      <c r="X13" s="56">
        <v>1505.8115740373871</v>
      </c>
      <c r="Y13" s="207"/>
      <c r="Z13" s="57">
        <v>6</v>
      </c>
      <c r="AA13" s="208">
        <v>6</v>
      </c>
      <c r="AB13" s="55">
        <v>1965</v>
      </c>
      <c r="AC13" s="207">
        <v>989.2744042071099</v>
      </c>
      <c r="AD13" s="160"/>
      <c r="AE13" s="57">
        <v>2</v>
      </c>
      <c r="AF13" s="57">
        <v>2</v>
      </c>
      <c r="AG13" s="58">
        <f t="shared" si="0"/>
        <v>8</v>
      </c>
      <c r="AH13" s="226">
        <v>8</v>
      </c>
      <c r="AI13" s="244">
        <v>5</v>
      </c>
      <c r="AJ13" s="59"/>
      <c r="AK13" s="3"/>
      <c r="AL13" s="60"/>
    </row>
    <row r="14" spans="1:38" ht="30" customHeight="1">
      <c r="A14" s="46" t="s">
        <v>64</v>
      </c>
      <c r="B14" s="47" t="s">
        <v>65</v>
      </c>
      <c r="C14" s="48" t="s">
        <v>66</v>
      </c>
      <c r="D14" s="49" t="s">
        <v>50</v>
      </c>
      <c r="E14" s="79" t="s">
        <v>67</v>
      </c>
      <c r="F14" s="51" t="s">
        <v>68</v>
      </c>
      <c r="G14" s="52">
        <v>1050</v>
      </c>
      <c r="H14" s="191">
        <v>0.5</v>
      </c>
      <c r="I14" s="191">
        <v>9</v>
      </c>
      <c r="J14" s="182">
        <v>0.7827599955366523</v>
      </c>
      <c r="K14" s="182">
        <v>0.8246285413652292</v>
      </c>
      <c r="L14" s="53">
        <v>72.66666666666667</v>
      </c>
      <c r="M14" s="206">
        <v>77</v>
      </c>
      <c r="N14" s="205">
        <f>L14-M14</f>
        <v>-4.333333333333329</v>
      </c>
      <c r="O14" s="205">
        <f>K14-M14/200</f>
        <v>0.4396285413652292</v>
      </c>
      <c r="P14" s="54">
        <v>0.4612952080318959</v>
      </c>
      <c r="Q14" s="67"/>
      <c r="R14" s="55">
        <v>2729</v>
      </c>
      <c r="S14" s="56">
        <v>1258.8746227190438</v>
      </c>
      <c r="T14" s="56">
        <f>R14*O14</f>
        <v>1199.7462893857105</v>
      </c>
      <c r="U14" s="57">
        <v>10</v>
      </c>
      <c r="V14" s="208">
        <v>10</v>
      </c>
      <c r="W14" s="55">
        <v>3276</v>
      </c>
      <c r="X14" s="56">
        <v>1511.203101512491</v>
      </c>
      <c r="Y14" s="207">
        <f>W14*O14</f>
        <v>1440.223101512491</v>
      </c>
      <c r="Z14" s="57">
        <v>7</v>
      </c>
      <c r="AA14" s="215">
        <v>5</v>
      </c>
      <c r="AB14" s="55">
        <v>2727</v>
      </c>
      <c r="AC14" s="207">
        <v>1257.9520323029801</v>
      </c>
      <c r="AD14" s="179">
        <f>AB14*O14</f>
        <v>1198.86703230298</v>
      </c>
      <c r="AE14" s="57">
        <v>6</v>
      </c>
      <c r="AF14" s="235">
        <v>4</v>
      </c>
      <c r="AG14" s="58">
        <f t="shared" si="0"/>
        <v>13</v>
      </c>
      <c r="AH14" s="226">
        <v>9</v>
      </c>
      <c r="AI14" s="244">
        <v>6</v>
      </c>
      <c r="AJ14" s="68"/>
      <c r="AK14" s="3"/>
      <c r="AL14" s="60"/>
    </row>
    <row r="15" spans="1:38" ht="30" customHeight="1">
      <c r="A15" s="46" t="s">
        <v>69</v>
      </c>
      <c r="B15" s="61" t="s">
        <v>70</v>
      </c>
      <c r="C15" s="62" t="s">
        <v>71</v>
      </c>
      <c r="D15" s="63" t="s">
        <v>44</v>
      </c>
      <c r="E15" s="76" t="s">
        <v>72</v>
      </c>
      <c r="F15" s="77" t="s">
        <v>46</v>
      </c>
      <c r="G15" s="78">
        <v>940</v>
      </c>
      <c r="H15" s="194">
        <v>0.35</v>
      </c>
      <c r="I15" s="194">
        <v>5.7</v>
      </c>
      <c r="J15" s="183">
        <v>0.6827139043134044</v>
      </c>
      <c r="K15" s="183">
        <v>0.7748048548309884</v>
      </c>
      <c r="L15" s="53">
        <v>83.33333333333333</v>
      </c>
      <c r="M15" s="200"/>
      <c r="N15" s="200"/>
      <c r="O15" s="200"/>
      <c r="P15" s="80">
        <v>0.35813818816432175</v>
      </c>
      <c r="Q15" s="67"/>
      <c r="R15" s="55">
        <v>3128</v>
      </c>
      <c r="S15" s="56">
        <v>1120.2562525779983</v>
      </c>
      <c r="T15" s="56"/>
      <c r="U15" s="57">
        <v>6</v>
      </c>
      <c r="V15" s="208">
        <v>6</v>
      </c>
      <c r="W15" s="55">
        <v>4304</v>
      </c>
      <c r="X15" s="56">
        <v>1541.4267618592407</v>
      </c>
      <c r="Y15" s="207"/>
      <c r="Z15" s="57">
        <v>9</v>
      </c>
      <c r="AA15" s="215">
        <v>8</v>
      </c>
      <c r="AB15" s="55">
        <v>5441</v>
      </c>
      <c r="AC15" s="207">
        <v>1948.6298818020746</v>
      </c>
      <c r="AD15" s="160"/>
      <c r="AE15" s="57">
        <v>16</v>
      </c>
      <c r="AF15" s="57">
        <v>16</v>
      </c>
      <c r="AG15" s="58">
        <f t="shared" si="0"/>
        <v>15</v>
      </c>
      <c r="AH15" s="226">
        <v>14</v>
      </c>
      <c r="AI15" s="242">
        <v>8</v>
      </c>
      <c r="AJ15" s="68"/>
      <c r="AK15" s="3"/>
      <c r="AL15" s="60"/>
    </row>
    <row r="16" spans="1:38" ht="30" customHeight="1">
      <c r="A16" s="46" t="s">
        <v>73</v>
      </c>
      <c r="B16" s="47" t="s">
        <v>74</v>
      </c>
      <c r="C16" s="48" t="s">
        <v>75</v>
      </c>
      <c r="D16" s="75" t="s">
        <v>76</v>
      </c>
      <c r="E16" s="76" t="s">
        <v>77</v>
      </c>
      <c r="F16" s="77" t="s">
        <v>78</v>
      </c>
      <c r="G16" s="78">
        <v>880</v>
      </c>
      <c r="H16" s="194">
        <v>0.567</v>
      </c>
      <c r="I16" s="194">
        <v>9.5</v>
      </c>
      <c r="J16" s="181">
        <v>0.6861222300553342</v>
      </c>
      <c r="K16" s="181">
        <v>0.7761227880600648</v>
      </c>
      <c r="L16" s="53">
        <v>76</v>
      </c>
      <c r="M16" s="200"/>
      <c r="N16" s="200"/>
      <c r="O16" s="200"/>
      <c r="P16" s="54">
        <v>0.39612278806006485</v>
      </c>
      <c r="Q16" s="67"/>
      <c r="R16" s="55">
        <v>3028</v>
      </c>
      <c r="S16" s="56">
        <v>1199.4598022458763</v>
      </c>
      <c r="T16" s="56"/>
      <c r="U16" s="57">
        <v>8</v>
      </c>
      <c r="V16" s="215">
        <v>9</v>
      </c>
      <c r="W16" s="55">
        <v>3838</v>
      </c>
      <c r="X16" s="56">
        <v>1520.319260574529</v>
      </c>
      <c r="Y16" s="207"/>
      <c r="Z16" s="57">
        <v>8</v>
      </c>
      <c r="AA16" s="215">
        <v>7</v>
      </c>
      <c r="AB16" s="55">
        <v>4935</v>
      </c>
      <c r="AC16" s="207">
        <v>1954.86595907642</v>
      </c>
      <c r="AD16" s="160"/>
      <c r="AE16" s="57">
        <v>17</v>
      </c>
      <c r="AF16" s="57">
        <v>17</v>
      </c>
      <c r="AG16" s="58">
        <f t="shared" si="0"/>
        <v>16</v>
      </c>
      <c r="AH16" s="226">
        <v>16</v>
      </c>
      <c r="AI16" s="244">
        <v>10</v>
      </c>
      <c r="AJ16" s="68"/>
      <c r="AK16" s="3"/>
      <c r="AL16" s="60"/>
    </row>
    <row r="17" spans="1:38" ht="30" customHeight="1">
      <c r="A17" s="46" t="s">
        <v>79</v>
      </c>
      <c r="B17" s="81" t="s">
        <v>80</v>
      </c>
      <c r="C17" s="82" t="s">
        <v>81</v>
      </c>
      <c r="D17" s="49" t="s">
        <v>50</v>
      </c>
      <c r="E17" s="83" t="s">
        <v>82</v>
      </c>
      <c r="F17" s="51" t="s">
        <v>83</v>
      </c>
      <c r="G17" s="84">
        <v>970</v>
      </c>
      <c r="H17" s="53">
        <v>0.39</v>
      </c>
      <c r="I17" s="53">
        <v>3.36</v>
      </c>
      <c r="J17" s="182">
        <v>0.8869369933662159</v>
      </c>
      <c r="K17" s="182">
        <v>0.8980966910928815</v>
      </c>
      <c r="L17" s="53">
        <v>62</v>
      </c>
      <c r="M17" s="206">
        <v>65.33</v>
      </c>
      <c r="N17" s="206">
        <f>L17-M17</f>
        <v>-3.3299999999999983</v>
      </c>
      <c r="O17" s="206">
        <f>K17-M17/200</f>
        <v>0.5714466910928815</v>
      </c>
      <c r="P17" s="74">
        <v>0.5880966910928815</v>
      </c>
      <c r="Q17" s="67"/>
      <c r="R17" s="55">
        <v>2234</v>
      </c>
      <c r="S17" s="56">
        <v>1313.8080079014974</v>
      </c>
      <c r="T17" s="56">
        <f>R17*O17</f>
        <v>1276.6119079014973</v>
      </c>
      <c r="U17" s="57">
        <v>12</v>
      </c>
      <c r="V17" s="208">
        <v>12</v>
      </c>
      <c r="W17" s="55">
        <v>2889</v>
      </c>
      <c r="X17" s="56">
        <v>1699.0113405673349</v>
      </c>
      <c r="Y17" s="207">
        <f>W17*O17</f>
        <v>1650.9094905673346</v>
      </c>
      <c r="Z17" s="57">
        <v>10</v>
      </c>
      <c r="AA17" s="208">
        <v>10</v>
      </c>
      <c r="AB17" s="55">
        <v>2306</v>
      </c>
      <c r="AC17" s="207">
        <v>1356.1509696601847</v>
      </c>
      <c r="AD17" s="179">
        <f>AB17*O17</f>
        <v>1317.7560696601847</v>
      </c>
      <c r="AE17" s="57">
        <v>7</v>
      </c>
      <c r="AF17" s="235">
        <v>6</v>
      </c>
      <c r="AG17" s="58">
        <f t="shared" si="0"/>
        <v>17</v>
      </c>
      <c r="AH17" s="226">
        <v>16</v>
      </c>
      <c r="AI17" s="244">
        <v>9</v>
      </c>
      <c r="AJ17" s="59"/>
      <c r="AK17" s="3"/>
      <c r="AL17" s="60"/>
    </row>
    <row r="18" spans="1:38" ht="30" customHeight="1">
      <c r="A18" s="46" t="s">
        <v>84</v>
      </c>
      <c r="B18" s="47" t="s">
        <v>85</v>
      </c>
      <c r="C18" s="48" t="s">
        <v>86</v>
      </c>
      <c r="D18" s="75" t="s">
        <v>38</v>
      </c>
      <c r="E18" s="85" t="s">
        <v>87</v>
      </c>
      <c r="F18" s="77" t="s">
        <v>68</v>
      </c>
      <c r="G18" s="78">
        <v>1070</v>
      </c>
      <c r="H18" s="194">
        <v>0.79</v>
      </c>
      <c r="I18" s="194">
        <v>7.5</v>
      </c>
      <c r="J18" s="182">
        <v>1.0654802228453542</v>
      </c>
      <c r="K18" s="182">
        <v>1.061763754044394</v>
      </c>
      <c r="L18" s="53">
        <v>80.66666666666667</v>
      </c>
      <c r="M18" s="200"/>
      <c r="N18" s="200"/>
      <c r="O18" s="200"/>
      <c r="P18" s="54">
        <v>0.6584304207110607</v>
      </c>
      <c r="Q18" s="67"/>
      <c r="R18" s="55">
        <v>2140</v>
      </c>
      <c r="S18" s="56">
        <v>1409.04110032167</v>
      </c>
      <c r="T18" s="56"/>
      <c r="U18" s="57">
        <v>14</v>
      </c>
      <c r="V18" s="208">
        <v>14</v>
      </c>
      <c r="W18" s="55">
        <v>5760</v>
      </c>
      <c r="X18" s="56">
        <v>3792.5592232957097</v>
      </c>
      <c r="Y18" s="207"/>
      <c r="Z18" s="57">
        <v>22</v>
      </c>
      <c r="AA18" s="208">
        <v>22</v>
      </c>
      <c r="AB18" s="55">
        <v>1888</v>
      </c>
      <c r="AC18" s="207">
        <v>1243.1166343024827</v>
      </c>
      <c r="AD18" s="160"/>
      <c r="AE18" s="57">
        <v>5</v>
      </c>
      <c r="AF18" s="57">
        <v>5</v>
      </c>
      <c r="AG18" s="58">
        <f t="shared" si="0"/>
        <v>19</v>
      </c>
      <c r="AH18" s="226">
        <v>19</v>
      </c>
      <c r="AI18" s="242">
        <v>11</v>
      </c>
      <c r="AJ18" s="68"/>
      <c r="AK18" s="3"/>
      <c r="AL18" s="60"/>
    </row>
    <row r="19" spans="1:38" ht="30" customHeight="1">
      <c r="A19" s="46" t="s">
        <v>88</v>
      </c>
      <c r="B19" s="47" t="s">
        <v>89</v>
      </c>
      <c r="C19" s="48" t="s">
        <v>90</v>
      </c>
      <c r="D19" s="49" t="s">
        <v>50</v>
      </c>
      <c r="E19" s="86" t="s">
        <v>91</v>
      </c>
      <c r="F19" s="87" t="s">
        <v>92</v>
      </c>
      <c r="G19" s="52">
        <v>1290</v>
      </c>
      <c r="H19" s="191">
        <v>0.906</v>
      </c>
      <c r="I19" s="191">
        <v>17.29</v>
      </c>
      <c r="J19" s="181">
        <v>1.041335407147979</v>
      </c>
      <c r="K19" s="181">
        <v>1.0398525818753237</v>
      </c>
      <c r="L19" s="53">
        <v>80.66666666666667</v>
      </c>
      <c r="M19" s="206">
        <v>79.67</v>
      </c>
      <c r="N19" s="206">
        <f>L19-M19</f>
        <v>0.9966666666666697</v>
      </c>
      <c r="O19" s="206">
        <f>K19-M19/200</f>
        <v>0.6415025818753237</v>
      </c>
      <c r="P19" s="54">
        <v>0.6365192485419904</v>
      </c>
      <c r="Q19" s="67"/>
      <c r="R19" s="55">
        <v>2358</v>
      </c>
      <c r="S19" s="56">
        <v>1500.9123880620134</v>
      </c>
      <c r="T19" s="56">
        <f>R19*O19</f>
        <v>1512.6630880620132</v>
      </c>
      <c r="U19" s="57">
        <v>16</v>
      </c>
      <c r="V19" s="208">
        <v>16</v>
      </c>
      <c r="W19" s="55">
        <v>3021</v>
      </c>
      <c r="X19" s="56">
        <v>1922.9246498453529</v>
      </c>
      <c r="Y19" s="207">
        <f>W19*O19</f>
        <v>1937.979299845353</v>
      </c>
      <c r="Z19" s="57">
        <v>12</v>
      </c>
      <c r="AA19" s="208">
        <v>12</v>
      </c>
      <c r="AB19" s="55">
        <v>2146</v>
      </c>
      <c r="AC19" s="207">
        <v>1365.9703073711114</v>
      </c>
      <c r="AD19" s="179">
        <f>AB19*O19</f>
        <v>1376.6645407044448</v>
      </c>
      <c r="AE19" s="57">
        <v>8</v>
      </c>
      <c r="AF19" s="235">
        <v>9</v>
      </c>
      <c r="AG19" s="58">
        <f t="shared" si="0"/>
        <v>20</v>
      </c>
      <c r="AH19" s="226">
        <v>21</v>
      </c>
      <c r="AI19" s="242">
        <v>12</v>
      </c>
      <c r="AJ19" s="68"/>
      <c r="AK19" s="3"/>
      <c r="AL19" s="60"/>
    </row>
    <row r="20" spans="1:38" ht="30" customHeight="1">
      <c r="A20" s="46" t="s">
        <v>93</v>
      </c>
      <c r="B20" s="47" t="s">
        <v>94</v>
      </c>
      <c r="C20" s="48" t="s">
        <v>95</v>
      </c>
      <c r="D20" s="75" t="s">
        <v>50</v>
      </c>
      <c r="E20" s="76" t="s">
        <v>96</v>
      </c>
      <c r="F20" s="77" t="s">
        <v>97</v>
      </c>
      <c r="G20" s="78">
        <v>988</v>
      </c>
      <c r="H20" s="194">
        <v>0.516</v>
      </c>
      <c r="I20" s="194">
        <v>6.7</v>
      </c>
      <c r="J20" s="184">
        <v>0.8255790907936664</v>
      </c>
      <c r="K20" s="184">
        <v>0.8523479445029166</v>
      </c>
      <c r="L20" s="53">
        <v>52.666666666666664</v>
      </c>
      <c r="M20" s="200"/>
      <c r="N20" s="200"/>
      <c r="O20" s="200"/>
      <c r="P20" s="74">
        <v>0.5890146111695833</v>
      </c>
      <c r="Q20" s="67"/>
      <c r="R20" s="55">
        <v>2397</v>
      </c>
      <c r="S20" s="56">
        <v>1411.8680229734912</v>
      </c>
      <c r="T20" s="56"/>
      <c r="U20" s="57">
        <v>15</v>
      </c>
      <c r="V20" s="208">
        <v>15</v>
      </c>
      <c r="W20" s="55">
        <v>3195</v>
      </c>
      <c r="X20" s="56">
        <v>1881.9016826868187</v>
      </c>
      <c r="Y20" s="207"/>
      <c r="Z20" s="57">
        <v>11</v>
      </c>
      <c r="AA20" s="208">
        <v>11</v>
      </c>
      <c r="AB20" s="55">
        <v>2549</v>
      </c>
      <c r="AC20" s="207">
        <v>1501.3982438712678</v>
      </c>
      <c r="AD20" s="160"/>
      <c r="AE20" s="57">
        <v>12</v>
      </c>
      <c r="AF20" s="57">
        <v>12</v>
      </c>
      <c r="AG20" s="58">
        <f t="shared" si="0"/>
        <v>23</v>
      </c>
      <c r="AH20" s="226">
        <v>23</v>
      </c>
      <c r="AI20" s="244">
        <v>14</v>
      </c>
      <c r="AJ20" s="68"/>
      <c r="AK20" s="3"/>
      <c r="AL20" s="60"/>
    </row>
    <row r="21" spans="1:38" ht="30" customHeight="1">
      <c r="A21" s="46" t="s">
        <v>98</v>
      </c>
      <c r="B21" s="47" t="s">
        <v>99</v>
      </c>
      <c r="C21" s="48" t="s">
        <v>100</v>
      </c>
      <c r="D21" s="49" t="s">
        <v>50</v>
      </c>
      <c r="E21" s="79" t="s">
        <v>101</v>
      </c>
      <c r="F21" s="87" t="s">
        <v>97</v>
      </c>
      <c r="G21" s="84">
        <v>1200</v>
      </c>
      <c r="H21" s="53">
        <v>0.625</v>
      </c>
      <c r="I21" s="53">
        <v>10.6</v>
      </c>
      <c r="J21" s="182">
        <v>0.9470824529405365</v>
      </c>
      <c r="K21" s="182">
        <v>0.949517259109644</v>
      </c>
      <c r="L21" s="53">
        <v>72</v>
      </c>
      <c r="M21" s="200"/>
      <c r="N21" s="200"/>
      <c r="O21" s="200"/>
      <c r="P21" s="54">
        <v>0.589517259109644</v>
      </c>
      <c r="Q21" s="14"/>
      <c r="R21" s="55">
        <v>2302</v>
      </c>
      <c r="S21" s="56">
        <v>1357.0687304704006</v>
      </c>
      <c r="T21" s="56"/>
      <c r="U21" s="57">
        <v>13</v>
      </c>
      <c r="V21" s="208">
        <v>13</v>
      </c>
      <c r="W21" s="55">
        <v>5760</v>
      </c>
      <c r="X21" s="56">
        <v>3395.61941247155</v>
      </c>
      <c r="Y21" s="207"/>
      <c r="Z21" s="57">
        <v>20</v>
      </c>
      <c r="AA21" s="208">
        <v>20</v>
      </c>
      <c r="AB21" s="55">
        <v>2335</v>
      </c>
      <c r="AC21" s="207">
        <v>1376.5228000210188</v>
      </c>
      <c r="AD21" s="160"/>
      <c r="AE21" s="57">
        <v>10</v>
      </c>
      <c r="AF21" s="235">
        <v>8</v>
      </c>
      <c r="AG21" s="58">
        <f t="shared" si="0"/>
        <v>23</v>
      </c>
      <c r="AH21" s="226">
        <v>21</v>
      </c>
      <c r="AI21" s="244">
        <v>13</v>
      </c>
      <c r="AJ21" s="68"/>
      <c r="AK21" s="3"/>
      <c r="AL21" s="60"/>
    </row>
    <row r="22" spans="1:38" ht="30" customHeight="1">
      <c r="A22" s="88">
        <v>15</v>
      </c>
      <c r="B22" s="89" t="s">
        <v>102</v>
      </c>
      <c r="C22" s="90" t="s">
        <v>103</v>
      </c>
      <c r="D22" s="91" t="s">
        <v>38</v>
      </c>
      <c r="E22" s="92" t="s">
        <v>104</v>
      </c>
      <c r="F22" s="87" t="s">
        <v>97</v>
      </c>
      <c r="G22" s="52">
        <v>1065</v>
      </c>
      <c r="H22" s="191">
        <v>0.72</v>
      </c>
      <c r="I22" s="191">
        <v>11.8</v>
      </c>
      <c r="J22" s="181">
        <v>0.8704764194259673</v>
      </c>
      <c r="K22" s="181">
        <v>0.8851470909152619</v>
      </c>
      <c r="L22" s="53">
        <v>93</v>
      </c>
      <c r="M22" s="206">
        <v>93.67</v>
      </c>
      <c r="N22" s="206">
        <f>L22-M22</f>
        <v>-0.6700000000000017</v>
      </c>
      <c r="O22" s="206">
        <f>K22-M22/200</f>
        <v>0.4167970909152619</v>
      </c>
      <c r="P22" s="54">
        <v>0.42014709091526187</v>
      </c>
      <c r="Q22" s="14"/>
      <c r="R22" s="55">
        <v>2691</v>
      </c>
      <c r="S22" s="56">
        <v>1130.6158216529698</v>
      </c>
      <c r="T22" s="56">
        <f>R22*O22</f>
        <v>1121.6009716529697</v>
      </c>
      <c r="U22" s="57">
        <v>7</v>
      </c>
      <c r="V22" s="208">
        <v>7</v>
      </c>
      <c r="W22" s="55">
        <v>5760</v>
      </c>
      <c r="X22" s="56">
        <v>2420.0472436719083</v>
      </c>
      <c r="Y22" s="207">
        <f>W22*O22</f>
        <v>2400.7512436719085</v>
      </c>
      <c r="Z22" s="57">
        <v>17</v>
      </c>
      <c r="AA22" s="215">
        <v>18</v>
      </c>
      <c r="AB22" s="55">
        <v>7254</v>
      </c>
      <c r="AC22" s="207">
        <v>3047.7469974993096</v>
      </c>
      <c r="AD22" s="179">
        <f>AB22*O22</f>
        <v>3023.44609749931</v>
      </c>
      <c r="AE22" s="57">
        <v>23</v>
      </c>
      <c r="AF22" s="57">
        <v>23</v>
      </c>
      <c r="AG22" s="58">
        <f t="shared" si="0"/>
        <v>24</v>
      </c>
      <c r="AH22" s="226">
        <v>25</v>
      </c>
      <c r="AI22" s="244">
        <v>17</v>
      </c>
      <c r="AJ22" s="68"/>
      <c r="AK22" s="93"/>
      <c r="AL22" s="93"/>
    </row>
    <row r="23" spans="1:38" ht="30" customHeight="1">
      <c r="A23" s="46" t="s">
        <v>105</v>
      </c>
      <c r="B23" s="47" t="s">
        <v>106</v>
      </c>
      <c r="C23" s="48" t="s">
        <v>107</v>
      </c>
      <c r="D23" s="75" t="s">
        <v>50</v>
      </c>
      <c r="E23" s="85" t="s">
        <v>108</v>
      </c>
      <c r="F23" s="77" t="s">
        <v>109</v>
      </c>
      <c r="G23" s="78">
        <v>1035</v>
      </c>
      <c r="H23" s="194">
        <v>0.54</v>
      </c>
      <c r="I23" s="194">
        <v>9</v>
      </c>
      <c r="J23" s="181">
        <v>0.8018470773062484</v>
      </c>
      <c r="K23" s="181">
        <v>0.8365432743354927</v>
      </c>
      <c r="L23" s="53">
        <v>70.33333333333333</v>
      </c>
      <c r="M23" s="200"/>
      <c r="N23" s="200"/>
      <c r="O23" s="200"/>
      <c r="P23" s="54">
        <v>0.48487660766882607</v>
      </c>
      <c r="Q23" s="67"/>
      <c r="R23" s="55">
        <v>2623</v>
      </c>
      <c r="S23" s="56">
        <v>1271.8313419153308</v>
      </c>
      <c r="T23" s="56"/>
      <c r="U23" s="57">
        <v>11</v>
      </c>
      <c r="V23" s="208">
        <v>11</v>
      </c>
      <c r="W23" s="55">
        <v>4342</v>
      </c>
      <c r="X23" s="56">
        <v>2105.334230498043</v>
      </c>
      <c r="Y23" s="207"/>
      <c r="Z23" s="57">
        <v>14</v>
      </c>
      <c r="AA23" s="208">
        <v>14</v>
      </c>
      <c r="AB23" s="55">
        <v>4488</v>
      </c>
      <c r="AC23" s="207">
        <v>2176.1262152176914</v>
      </c>
      <c r="AD23" s="160"/>
      <c r="AE23" s="57">
        <v>18</v>
      </c>
      <c r="AF23" s="57">
        <v>18</v>
      </c>
      <c r="AG23" s="58">
        <f t="shared" si="0"/>
        <v>25</v>
      </c>
      <c r="AH23" s="226">
        <v>25</v>
      </c>
      <c r="AI23" s="242">
        <v>16</v>
      </c>
      <c r="AJ23" s="68"/>
      <c r="AK23" s="93"/>
      <c r="AL23" s="93"/>
    </row>
    <row r="24" spans="1:38" ht="30" customHeight="1">
      <c r="A24" s="88" t="s">
        <v>110</v>
      </c>
      <c r="B24" s="94" t="s">
        <v>111</v>
      </c>
      <c r="C24" s="95" t="s">
        <v>112</v>
      </c>
      <c r="D24" s="96" t="s">
        <v>44</v>
      </c>
      <c r="E24" s="97" t="s">
        <v>63</v>
      </c>
      <c r="F24" s="98" t="s">
        <v>46</v>
      </c>
      <c r="G24" s="99">
        <v>950</v>
      </c>
      <c r="H24" s="195">
        <v>0.29</v>
      </c>
      <c r="I24" s="195">
        <v>4.3</v>
      </c>
      <c r="J24" s="184">
        <v>0.6899245670471489</v>
      </c>
      <c r="K24" s="184">
        <v>0.7776272156714689</v>
      </c>
      <c r="L24" s="53">
        <v>71.33333333333333</v>
      </c>
      <c r="M24" s="206">
        <v>74.33</v>
      </c>
      <c r="N24" s="206">
        <f>L24-M24</f>
        <v>-2.9966666666666697</v>
      </c>
      <c r="O24" s="206">
        <f>K24-M24/200</f>
        <v>0.4059772156714689</v>
      </c>
      <c r="P24" s="54">
        <v>0.42096054900480223</v>
      </c>
      <c r="Q24" s="93"/>
      <c r="R24" s="100">
        <v>2886</v>
      </c>
      <c r="S24" s="56">
        <v>1214.8921444278592</v>
      </c>
      <c r="T24" s="56">
        <f>R24*O24</f>
        <v>1171.6502444278592</v>
      </c>
      <c r="U24" s="57">
        <v>9</v>
      </c>
      <c r="V24" s="216">
        <v>8</v>
      </c>
      <c r="W24" s="100">
        <v>5760</v>
      </c>
      <c r="X24" s="56">
        <v>2424.7327622676607</v>
      </c>
      <c r="Y24" s="207">
        <f>W24*O24</f>
        <v>2338.4287622676607</v>
      </c>
      <c r="Z24" s="57">
        <v>18</v>
      </c>
      <c r="AA24" s="216">
        <v>16</v>
      </c>
      <c r="AB24" s="100">
        <v>5441</v>
      </c>
      <c r="AC24" s="207">
        <v>2290.446347135129</v>
      </c>
      <c r="AD24" s="179">
        <f>AB24*O24</f>
        <v>2208.9220304684623</v>
      </c>
      <c r="AE24" s="57">
        <v>19</v>
      </c>
      <c r="AF24" s="57">
        <v>19</v>
      </c>
      <c r="AG24" s="58">
        <f t="shared" si="0"/>
        <v>27</v>
      </c>
      <c r="AH24" s="226">
        <v>24</v>
      </c>
      <c r="AI24" s="244">
        <v>15</v>
      </c>
      <c r="AJ24" s="68"/>
      <c r="AK24" s="93"/>
      <c r="AL24" s="93"/>
    </row>
    <row r="25" spans="1:38" ht="30" customHeight="1">
      <c r="A25" s="46" t="s">
        <v>113</v>
      </c>
      <c r="B25" s="47" t="s">
        <v>114</v>
      </c>
      <c r="C25" s="48" t="s">
        <v>115</v>
      </c>
      <c r="D25" s="75" t="s">
        <v>50</v>
      </c>
      <c r="E25" s="85" t="s">
        <v>116</v>
      </c>
      <c r="F25" s="77" t="s">
        <v>68</v>
      </c>
      <c r="G25" s="78">
        <v>850</v>
      </c>
      <c r="H25" s="194">
        <v>0.448</v>
      </c>
      <c r="I25" s="194">
        <v>3.5</v>
      </c>
      <c r="J25" s="182">
        <v>0.8217450094937825</v>
      </c>
      <c r="K25" s="182">
        <v>0.8497215016549415</v>
      </c>
      <c r="L25" s="53">
        <v>51</v>
      </c>
      <c r="M25" s="200"/>
      <c r="N25" s="200"/>
      <c r="O25" s="200"/>
      <c r="P25" s="54">
        <v>0.5947215016549415</v>
      </c>
      <c r="Q25" s="67"/>
      <c r="R25" s="55">
        <v>3588</v>
      </c>
      <c r="S25" s="56">
        <v>2133.8607479379302</v>
      </c>
      <c r="T25" s="56"/>
      <c r="U25" s="57">
        <v>19</v>
      </c>
      <c r="V25" s="178">
        <v>19</v>
      </c>
      <c r="W25" s="100">
        <v>3809</v>
      </c>
      <c r="X25" s="56">
        <v>2265.294199803672</v>
      </c>
      <c r="Y25" s="207"/>
      <c r="Z25" s="57">
        <v>15</v>
      </c>
      <c r="AA25" s="208">
        <v>15</v>
      </c>
      <c r="AB25" s="55">
        <v>2711</v>
      </c>
      <c r="AC25" s="207">
        <v>1612.2899909865464</v>
      </c>
      <c r="AD25" s="160"/>
      <c r="AE25" s="57">
        <v>13</v>
      </c>
      <c r="AF25" s="57">
        <v>13</v>
      </c>
      <c r="AG25" s="58">
        <f t="shared" si="0"/>
        <v>28</v>
      </c>
      <c r="AH25" s="226">
        <v>28</v>
      </c>
      <c r="AI25" s="242">
        <v>18</v>
      </c>
      <c r="AJ25" s="68"/>
      <c r="AK25" s="93"/>
      <c r="AL25" s="93"/>
    </row>
    <row r="26" spans="1:38" ht="30" customHeight="1">
      <c r="A26" s="88" t="s">
        <v>117</v>
      </c>
      <c r="B26" s="101" t="s">
        <v>118</v>
      </c>
      <c r="C26" s="102" t="s">
        <v>119</v>
      </c>
      <c r="D26" s="103" t="s">
        <v>44</v>
      </c>
      <c r="E26" s="104" t="s">
        <v>63</v>
      </c>
      <c r="F26" s="105" t="s">
        <v>46</v>
      </c>
      <c r="G26" s="106">
        <v>950</v>
      </c>
      <c r="H26" s="196">
        <v>0.29</v>
      </c>
      <c r="I26" s="196">
        <v>4.45</v>
      </c>
      <c r="J26" s="182">
        <v>0.6820838362460044</v>
      </c>
      <c r="K26" s="182">
        <v>0.7745644123803239</v>
      </c>
      <c r="L26" s="53">
        <v>64.33333333333333</v>
      </c>
      <c r="M26" s="200"/>
      <c r="N26" s="200"/>
      <c r="O26" s="200"/>
      <c r="P26" s="54">
        <v>0.45289774571365726</v>
      </c>
      <c r="Q26" s="67"/>
      <c r="R26" s="107">
        <v>3615</v>
      </c>
      <c r="S26" s="56">
        <v>1637.225350754871</v>
      </c>
      <c r="T26" s="56"/>
      <c r="U26" s="57">
        <v>17</v>
      </c>
      <c r="V26" s="214">
        <v>17</v>
      </c>
      <c r="W26" s="108">
        <v>4518</v>
      </c>
      <c r="X26" s="56">
        <v>2046.1920151343036</v>
      </c>
      <c r="Y26" s="207"/>
      <c r="Z26" s="57">
        <v>13</v>
      </c>
      <c r="AA26" s="220">
        <v>13</v>
      </c>
      <c r="AB26" s="107">
        <v>5441</v>
      </c>
      <c r="AC26" s="207">
        <v>2464.216634428009</v>
      </c>
      <c r="AD26" s="160"/>
      <c r="AE26" s="57">
        <v>20</v>
      </c>
      <c r="AF26" s="57">
        <v>20</v>
      </c>
      <c r="AG26" s="58">
        <f t="shared" si="0"/>
        <v>30</v>
      </c>
      <c r="AH26" s="226">
        <v>30</v>
      </c>
      <c r="AI26" s="244">
        <v>20</v>
      </c>
      <c r="AJ26" s="68"/>
      <c r="AK26" s="93"/>
      <c r="AL26" s="93"/>
    </row>
    <row r="27" spans="1:38" ht="30" customHeight="1">
      <c r="A27" s="46" t="s">
        <v>120</v>
      </c>
      <c r="B27" s="109" t="s">
        <v>121</v>
      </c>
      <c r="C27" s="110" t="s">
        <v>122</v>
      </c>
      <c r="D27" s="111" t="s">
        <v>50</v>
      </c>
      <c r="E27" s="112" t="s">
        <v>51</v>
      </c>
      <c r="F27" s="113" t="s">
        <v>123</v>
      </c>
      <c r="G27" s="114">
        <v>1032</v>
      </c>
      <c r="H27" s="197">
        <v>0.994</v>
      </c>
      <c r="I27" s="197">
        <v>13.38</v>
      </c>
      <c r="J27" s="182">
        <v>0.9504355575096449</v>
      </c>
      <c r="K27" s="182">
        <v>0.9525712992453342</v>
      </c>
      <c r="L27" s="53">
        <v>93</v>
      </c>
      <c r="M27" s="206">
        <v>93.67</v>
      </c>
      <c r="N27" s="206">
        <f>L27-M27</f>
        <v>-0.6700000000000017</v>
      </c>
      <c r="O27" s="206">
        <f>K27-M27/200</f>
        <v>0.48422129924533425</v>
      </c>
      <c r="P27" s="54">
        <v>0.4875712992453342</v>
      </c>
      <c r="Q27" s="14"/>
      <c r="R27" s="55">
        <v>7230</v>
      </c>
      <c r="S27" s="56">
        <v>3525.1404935437663</v>
      </c>
      <c r="T27" s="56"/>
      <c r="U27" s="57">
        <v>22</v>
      </c>
      <c r="V27" s="178">
        <v>22</v>
      </c>
      <c r="W27" s="108">
        <v>7680</v>
      </c>
      <c r="X27" s="56">
        <v>3744.5475782041667</v>
      </c>
      <c r="Y27" s="207">
        <f>W27*O27</f>
        <v>3718.819578204167</v>
      </c>
      <c r="Z27" s="57">
        <v>21</v>
      </c>
      <c r="AA27" s="208">
        <v>21</v>
      </c>
      <c r="AB27" s="55">
        <v>2819</v>
      </c>
      <c r="AC27" s="207">
        <v>1374.463492572597</v>
      </c>
      <c r="AD27" s="179">
        <f>AB27*O27</f>
        <v>1365.0198425725973</v>
      </c>
      <c r="AE27" s="57">
        <v>9</v>
      </c>
      <c r="AF27" s="235">
        <v>7</v>
      </c>
      <c r="AG27" s="58">
        <f t="shared" si="0"/>
        <v>30</v>
      </c>
      <c r="AH27" s="226">
        <v>28</v>
      </c>
      <c r="AI27" s="244">
        <v>19</v>
      </c>
      <c r="AJ27" s="68"/>
      <c r="AK27" s="93"/>
      <c r="AL27" s="93"/>
    </row>
    <row r="28" spans="1:38" ht="30" customHeight="1">
      <c r="A28" s="88" t="s">
        <v>124</v>
      </c>
      <c r="B28" s="101" t="s">
        <v>125</v>
      </c>
      <c r="C28" s="102" t="s">
        <v>126</v>
      </c>
      <c r="D28" s="103" t="s">
        <v>50</v>
      </c>
      <c r="E28" s="104" t="s">
        <v>127</v>
      </c>
      <c r="F28" s="105" t="s">
        <v>128</v>
      </c>
      <c r="G28" s="106">
        <v>1368</v>
      </c>
      <c r="H28" s="196">
        <v>0.79</v>
      </c>
      <c r="I28" s="196">
        <v>14.8</v>
      </c>
      <c r="J28" s="181">
        <v>1.0860443532967985</v>
      </c>
      <c r="K28" s="181">
        <v>1.0796362710240714</v>
      </c>
      <c r="L28" s="53">
        <v>80.33333333333333</v>
      </c>
      <c r="M28" s="200"/>
      <c r="N28" s="200"/>
      <c r="O28" s="200"/>
      <c r="P28" s="54">
        <v>0.6779696043574048</v>
      </c>
      <c r="Q28" s="14"/>
      <c r="R28" s="55">
        <v>5422</v>
      </c>
      <c r="S28" s="56">
        <v>3675.951194825849</v>
      </c>
      <c r="T28" s="56"/>
      <c r="U28" s="57">
        <v>23</v>
      </c>
      <c r="V28" s="178">
        <v>23</v>
      </c>
      <c r="W28" s="108">
        <v>5760</v>
      </c>
      <c r="X28" s="56">
        <v>3905.1049210986516</v>
      </c>
      <c r="Y28" s="207"/>
      <c r="Z28" s="57">
        <v>23</v>
      </c>
      <c r="AA28" s="208">
        <v>23</v>
      </c>
      <c r="AB28" s="55">
        <v>2192</v>
      </c>
      <c r="AC28" s="207">
        <v>1486.1093727514315</v>
      </c>
      <c r="AD28" s="160"/>
      <c r="AE28" s="57">
        <v>11</v>
      </c>
      <c r="AF28" s="57">
        <v>11</v>
      </c>
      <c r="AG28" s="58">
        <f t="shared" si="0"/>
        <v>34</v>
      </c>
      <c r="AH28" s="226">
        <v>34</v>
      </c>
      <c r="AI28" s="242">
        <v>21</v>
      </c>
      <c r="AJ28" s="68"/>
      <c r="AK28" s="93"/>
      <c r="AL28" s="93"/>
    </row>
    <row r="29" spans="1:38" ht="30" customHeight="1">
      <c r="A29" s="46" t="s">
        <v>129</v>
      </c>
      <c r="B29" s="115" t="s">
        <v>130</v>
      </c>
      <c r="C29" s="116" t="s">
        <v>131</v>
      </c>
      <c r="D29" s="117" t="s">
        <v>50</v>
      </c>
      <c r="E29" s="118" t="s">
        <v>132</v>
      </c>
      <c r="F29" s="119" t="s">
        <v>133</v>
      </c>
      <c r="G29" s="120">
        <v>910</v>
      </c>
      <c r="H29" s="198">
        <v>0.74</v>
      </c>
      <c r="I29" s="198">
        <v>7.6</v>
      </c>
      <c r="J29" s="182">
        <v>0.8731480305571577</v>
      </c>
      <c r="K29" s="182">
        <v>0.8872155701088312</v>
      </c>
      <c r="L29" s="53">
        <v>95</v>
      </c>
      <c r="M29" s="200"/>
      <c r="N29" s="200"/>
      <c r="O29" s="200"/>
      <c r="P29" s="54">
        <v>0.41221557010883125</v>
      </c>
      <c r="Q29" s="93"/>
      <c r="R29" s="55">
        <v>5422</v>
      </c>
      <c r="S29" s="56">
        <v>2235.032821130083</v>
      </c>
      <c r="T29" s="56"/>
      <c r="U29" s="57">
        <v>20</v>
      </c>
      <c r="V29" s="178">
        <v>20</v>
      </c>
      <c r="W29" s="121">
        <v>5760</v>
      </c>
      <c r="X29" s="56">
        <v>2374.361683826868</v>
      </c>
      <c r="Y29" s="207"/>
      <c r="Z29" s="57">
        <v>16</v>
      </c>
      <c r="AA29" s="215">
        <v>17</v>
      </c>
      <c r="AB29" s="55">
        <v>7254</v>
      </c>
      <c r="AC29" s="207">
        <v>2990.211745569462</v>
      </c>
      <c r="AD29" s="160"/>
      <c r="AE29" s="57">
        <v>22</v>
      </c>
      <c r="AF29" s="57">
        <v>22</v>
      </c>
      <c r="AG29" s="58">
        <f t="shared" si="0"/>
        <v>36</v>
      </c>
      <c r="AH29" s="226">
        <v>37</v>
      </c>
      <c r="AI29" s="244">
        <v>23</v>
      </c>
      <c r="AJ29" s="68"/>
      <c r="AK29" s="93"/>
      <c r="AL29" s="93"/>
    </row>
    <row r="30" spans="1:38" ht="30" customHeight="1" thickBot="1">
      <c r="A30" s="122" t="s">
        <v>134</v>
      </c>
      <c r="B30" s="123" t="s">
        <v>135</v>
      </c>
      <c r="C30" s="124" t="s">
        <v>131</v>
      </c>
      <c r="D30" s="125" t="s">
        <v>76</v>
      </c>
      <c r="E30" s="126" t="s">
        <v>136</v>
      </c>
      <c r="F30" s="127" t="s">
        <v>137</v>
      </c>
      <c r="G30" s="128">
        <v>985</v>
      </c>
      <c r="H30" s="199">
        <v>0.51</v>
      </c>
      <c r="I30" s="199">
        <v>3.5</v>
      </c>
      <c r="J30" s="185">
        <v>1.0160157986225091</v>
      </c>
      <c r="K30" s="185">
        <v>1.0157930296233209</v>
      </c>
      <c r="L30" s="129">
        <v>59</v>
      </c>
      <c r="M30" s="201"/>
      <c r="N30" s="201"/>
      <c r="O30" s="201"/>
      <c r="P30" s="130">
        <v>0.7207930296233209</v>
      </c>
      <c r="Q30" s="14"/>
      <c r="R30" s="131">
        <v>2587</v>
      </c>
      <c r="S30" s="132">
        <v>1864.6915676355313</v>
      </c>
      <c r="T30" s="132"/>
      <c r="U30" s="180">
        <v>18</v>
      </c>
      <c r="V30" s="213">
        <v>18</v>
      </c>
      <c r="W30" s="134">
        <v>3618</v>
      </c>
      <c r="X30" s="132">
        <v>2607.829181177175</v>
      </c>
      <c r="Y30" s="217"/>
      <c r="Z30" s="133">
        <v>19</v>
      </c>
      <c r="AA30" s="221">
        <v>19</v>
      </c>
      <c r="AB30" s="131">
        <v>3627</v>
      </c>
      <c r="AC30" s="217">
        <v>2614.316318443785</v>
      </c>
      <c r="AD30" s="231"/>
      <c r="AE30" s="133">
        <v>21</v>
      </c>
      <c r="AF30" s="133">
        <v>21</v>
      </c>
      <c r="AG30" s="175">
        <f t="shared" si="0"/>
        <v>37</v>
      </c>
      <c r="AH30" s="228">
        <v>37</v>
      </c>
      <c r="AI30" s="245">
        <v>22</v>
      </c>
      <c r="AJ30" s="68"/>
      <c r="AK30" s="93"/>
      <c r="AL30" s="93"/>
    </row>
    <row r="31" spans="5:38" ht="12.75"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93"/>
      <c r="S31" s="93"/>
      <c r="T31" s="93"/>
      <c r="U31" s="93"/>
      <c r="V31" s="93"/>
      <c r="W31" s="93"/>
      <c r="X31" s="93"/>
      <c r="Y31" s="93"/>
      <c r="Z31" s="135"/>
      <c r="AA31" s="135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</row>
    <row r="32" spans="1:38" ht="21" customHeight="1">
      <c r="A32" s="13" t="s">
        <v>138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93"/>
      <c r="S32" s="93"/>
      <c r="T32" s="93"/>
      <c r="U32" s="93"/>
      <c r="V32" s="93"/>
      <c r="W32" s="93"/>
      <c r="X32" s="93"/>
      <c r="Y32" s="93"/>
      <c r="Z32" s="135"/>
      <c r="AA32" s="135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</row>
    <row r="33" spans="5:38" ht="13.5" thickBot="1"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93"/>
      <c r="S33" s="93"/>
      <c r="T33" s="93"/>
      <c r="U33" s="212"/>
      <c r="V33" s="93"/>
      <c r="W33" s="93"/>
      <c r="X33" s="93"/>
      <c r="Y33" s="93"/>
      <c r="Z33" s="135"/>
      <c r="AA33" s="135"/>
      <c r="AB33" s="93"/>
      <c r="AC33" s="93"/>
      <c r="AD33" s="212"/>
      <c r="AE33" s="93"/>
      <c r="AF33" s="93"/>
      <c r="AG33" s="93"/>
      <c r="AH33" s="93"/>
      <c r="AI33" s="93"/>
      <c r="AJ33" s="93"/>
      <c r="AK33" s="93"/>
      <c r="AL33" s="93"/>
    </row>
    <row r="34" spans="1:38" ht="25.5" customHeight="1">
      <c r="A34" s="249" t="s">
        <v>1</v>
      </c>
      <c r="B34" s="252" t="s">
        <v>2</v>
      </c>
      <c r="C34" s="253"/>
      <c r="D34" s="254"/>
      <c r="E34" s="252" t="s">
        <v>3</v>
      </c>
      <c r="F34" s="253"/>
      <c r="G34" s="253"/>
      <c r="H34" s="253"/>
      <c r="I34" s="253"/>
      <c r="J34" s="253"/>
      <c r="K34" s="253"/>
      <c r="L34" s="253"/>
      <c r="M34" s="255"/>
      <c r="N34" s="255"/>
      <c r="O34" s="255"/>
      <c r="P34" s="254"/>
      <c r="Q34" s="16"/>
      <c r="R34" s="17" t="s">
        <v>4</v>
      </c>
      <c r="S34" s="18" t="s">
        <v>182</v>
      </c>
      <c r="T34" s="18" t="s">
        <v>183</v>
      </c>
      <c r="U34" s="19" t="s">
        <v>1</v>
      </c>
      <c r="V34" s="19" t="s">
        <v>1</v>
      </c>
      <c r="W34" s="17" t="s">
        <v>4</v>
      </c>
      <c r="X34" s="18" t="s">
        <v>182</v>
      </c>
      <c r="Y34" s="18" t="s">
        <v>183</v>
      </c>
      <c r="Z34" s="19" t="s">
        <v>1</v>
      </c>
      <c r="AA34" s="19" t="s">
        <v>1</v>
      </c>
      <c r="AB34" s="17" t="s">
        <v>4</v>
      </c>
      <c r="AC34" s="18" t="s">
        <v>182</v>
      </c>
      <c r="AD34" s="18" t="s">
        <v>183</v>
      </c>
      <c r="AE34" s="19" t="s">
        <v>1</v>
      </c>
      <c r="AF34" s="19" t="s">
        <v>1</v>
      </c>
      <c r="AG34" s="227" t="s">
        <v>5</v>
      </c>
      <c r="AH34" s="227" t="s">
        <v>5</v>
      </c>
      <c r="AI34" s="246" t="s">
        <v>186</v>
      </c>
      <c r="AJ34" s="21"/>
      <c r="AK34" s="22"/>
      <c r="AL34" s="23"/>
    </row>
    <row r="35" spans="1:38" ht="38.25">
      <c r="A35" s="250"/>
      <c r="B35" s="24" t="s">
        <v>6</v>
      </c>
      <c r="C35" s="25" t="s">
        <v>7</v>
      </c>
      <c r="D35" s="26" t="s">
        <v>8</v>
      </c>
      <c r="E35" s="24" t="s">
        <v>9</v>
      </c>
      <c r="F35" s="25" t="s">
        <v>10</v>
      </c>
      <c r="G35" s="25" t="s">
        <v>11</v>
      </c>
      <c r="H35" s="25" t="s">
        <v>12</v>
      </c>
      <c r="I35" s="25" t="s">
        <v>13</v>
      </c>
      <c r="J35" s="25" t="s">
        <v>14</v>
      </c>
      <c r="K35" s="25" t="s">
        <v>15</v>
      </c>
      <c r="L35" s="27" t="s">
        <v>177</v>
      </c>
      <c r="M35" s="27" t="s">
        <v>178</v>
      </c>
      <c r="N35" s="27" t="s">
        <v>179</v>
      </c>
      <c r="O35" s="28" t="s">
        <v>181</v>
      </c>
      <c r="P35" s="28" t="s">
        <v>16</v>
      </c>
      <c r="Q35" s="29"/>
      <c r="R35" s="232" t="s">
        <v>17</v>
      </c>
      <c r="S35" s="229" t="s">
        <v>18</v>
      </c>
      <c r="T35" s="229" t="s">
        <v>18</v>
      </c>
      <c r="U35" s="233" t="s">
        <v>184</v>
      </c>
      <c r="V35" s="233" t="s">
        <v>185</v>
      </c>
      <c r="W35" s="232" t="s">
        <v>19</v>
      </c>
      <c r="X35" s="229" t="s">
        <v>18</v>
      </c>
      <c r="Y35" s="229" t="s">
        <v>18</v>
      </c>
      <c r="Z35" s="233" t="s">
        <v>184</v>
      </c>
      <c r="AA35" s="233" t="s">
        <v>185</v>
      </c>
      <c r="AB35" s="232" t="s">
        <v>20</v>
      </c>
      <c r="AC35" s="229" t="s">
        <v>18</v>
      </c>
      <c r="AD35" s="229" t="s">
        <v>18</v>
      </c>
      <c r="AE35" s="233" t="s">
        <v>184</v>
      </c>
      <c r="AF35" s="233" t="s">
        <v>185</v>
      </c>
      <c r="AG35" s="234" t="s">
        <v>21</v>
      </c>
      <c r="AH35" s="234" t="s">
        <v>21</v>
      </c>
      <c r="AI35" s="247"/>
      <c r="AJ35" s="34"/>
      <c r="AK35" s="35"/>
      <c r="AL35" s="36"/>
    </row>
    <row r="36" spans="1:38" ht="13.5" thickBot="1">
      <c r="A36" s="251"/>
      <c r="B36" s="37"/>
      <c r="C36" s="38"/>
      <c r="D36" s="39"/>
      <c r="E36" s="37"/>
      <c r="F36" s="38"/>
      <c r="G36" s="38" t="s">
        <v>22</v>
      </c>
      <c r="H36" s="38" t="s">
        <v>23</v>
      </c>
      <c r="I36" s="38" t="s">
        <v>24</v>
      </c>
      <c r="J36" s="38" t="s">
        <v>25</v>
      </c>
      <c r="K36" s="38" t="s">
        <v>26</v>
      </c>
      <c r="L36" s="40" t="s">
        <v>27</v>
      </c>
      <c r="M36" s="40"/>
      <c r="N36" s="40"/>
      <c r="O36" s="40"/>
      <c r="P36" s="41" t="s">
        <v>28</v>
      </c>
      <c r="Q36" s="29"/>
      <c r="R36" s="42" t="s">
        <v>29</v>
      </c>
      <c r="S36" s="43" t="s">
        <v>30</v>
      </c>
      <c r="T36" s="43" t="s">
        <v>30</v>
      </c>
      <c r="U36" s="44" t="s">
        <v>31</v>
      </c>
      <c r="V36" s="44" t="s">
        <v>31</v>
      </c>
      <c r="W36" s="42" t="s">
        <v>32</v>
      </c>
      <c r="X36" s="43" t="s">
        <v>30</v>
      </c>
      <c r="Y36" s="43" t="s">
        <v>174</v>
      </c>
      <c r="Z36" s="44" t="s">
        <v>33</v>
      </c>
      <c r="AA36" s="44" t="s">
        <v>33</v>
      </c>
      <c r="AB36" s="42" t="s">
        <v>34</v>
      </c>
      <c r="AC36" s="43" t="s">
        <v>175</v>
      </c>
      <c r="AD36" s="43" t="s">
        <v>175</v>
      </c>
      <c r="AE36" s="44" t="s">
        <v>35</v>
      </c>
      <c r="AF36" s="44" t="s">
        <v>35</v>
      </c>
      <c r="AG36" s="45" t="s">
        <v>184</v>
      </c>
      <c r="AH36" s="237" t="s">
        <v>185</v>
      </c>
      <c r="AI36" s="248"/>
      <c r="AJ36" s="34"/>
      <c r="AK36" s="35"/>
      <c r="AL36" s="36"/>
    </row>
    <row r="37" spans="1:38" ht="30" customHeight="1" thickTop="1">
      <c r="A37" s="46" t="s">
        <v>139</v>
      </c>
      <c r="B37" s="136" t="s">
        <v>140</v>
      </c>
      <c r="C37" s="116" t="s">
        <v>141</v>
      </c>
      <c r="D37" s="111" t="s">
        <v>50</v>
      </c>
      <c r="E37" s="50" t="s">
        <v>142</v>
      </c>
      <c r="F37" s="137" t="s">
        <v>137</v>
      </c>
      <c r="G37" s="138">
        <v>860</v>
      </c>
      <c r="H37" s="186">
        <v>0.7</v>
      </c>
      <c r="I37" s="186">
        <v>11.7</v>
      </c>
      <c r="J37" s="186">
        <v>0.6950574051403287</v>
      </c>
      <c r="K37" s="186">
        <v>0.7797144972329396</v>
      </c>
      <c r="L37" s="139">
        <v>93.33333333333333</v>
      </c>
      <c r="M37" s="206">
        <v>94</v>
      </c>
      <c r="N37" s="206">
        <f>L37-M37</f>
        <v>-0.6666666666666714</v>
      </c>
      <c r="O37" s="206">
        <f>K37-M37/200</f>
        <v>0.30971449723293965</v>
      </c>
      <c r="P37" s="140">
        <v>0.313047830566273</v>
      </c>
      <c r="Q37" s="67"/>
      <c r="R37" s="141">
        <v>2335</v>
      </c>
      <c r="S37" s="56">
        <v>730.9666843722474</v>
      </c>
      <c r="T37" s="56">
        <f>R37*O37</f>
        <v>723.1833510389141</v>
      </c>
      <c r="U37" s="142">
        <v>1</v>
      </c>
      <c r="V37" s="209">
        <v>1</v>
      </c>
      <c r="W37" s="141">
        <v>2857</v>
      </c>
      <c r="X37" s="56">
        <v>894.377651927842</v>
      </c>
      <c r="Y37" s="207">
        <f>W37*O37</f>
        <v>884.8543185945085</v>
      </c>
      <c r="Z37" s="142">
        <v>1</v>
      </c>
      <c r="AA37" s="209">
        <v>1</v>
      </c>
      <c r="AB37" s="141">
        <v>3334</v>
      </c>
      <c r="AC37" s="207">
        <v>1043.7014671079542</v>
      </c>
      <c r="AD37" s="179">
        <f>AB37*O37</f>
        <v>1032.5881337746207</v>
      </c>
      <c r="AE37" s="142">
        <v>1</v>
      </c>
      <c r="AF37" s="142">
        <v>1</v>
      </c>
      <c r="AG37" s="226">
        <f aca="true" t="shared" si="1" ref="AG37:AG48">(AE37+Z37+U37)-MAX(U37,Z37,AE37)</f>
        <v>2</v>
      </c>
      <c r="AH37" s="238">
        <v>2</v>
      </c>
      <c r="AI37" s="46" t="s">
        <v>139</v>
      </c>
      <c r="AJ37" s="6"/>
      <c r="AK37" s="3"/>
      <c r="AL37" s="143"/>
    </row>
    <row r="38" spans="1:38" ht="30" customHeight="1">
      <c r="A38" s="46" t="s">
        <v>41</v>
      </c>
      <c r="B38" s="144" t="s">
        <v>143</v>
      </c>
      <c r="C38" s="48" t="s">
        <v>144</v>
      </c>
      <c r="D38" s="75" t="s">
        <v>50</v>
      </c>
      <c r="E38" s="50" t="s">
        <v>145</v>
      </c>
      <c r="F38" s="137" t="s">
        <v>46</v>
      </c>
      <c r="G38" s="138">
        <v>1100</v>
      </c>
      <c r="H38" s="186">
        <v>0.855</v>
      </c>
      <c r="I38" s="186">
        <v>16.5</v>
      </c>
      <c r="J38" s="186">
        <v>0.8761589838909538</v>
      </c>
      <c r="K38" s="186">
        <v>0.8895622834146238</v>
      </c>
      <c r="L38" s="139">
        <v>74.66666666666667</v>
      </c>
      <c r="M38" s="202"/>
      <c r="N38" s="202"/>
      <c r="O38" s="202"/>
      <c r="P38" s="140">
        <v>0.5162289500812904</v>
      </c>
      <c r="Q38" s="67"/>
      <c r="R38" s="141">
        <v>1737</v>
      </c>
      <c r="S38" s="56">
        <v>896.6896862912015</v>
      </c>
      <c r="T38" s="56"/>
      <c r="U38" s="142">
        <v>2</v>
      </c>
      <c r="V38" s="209">
        <v>2</v>
      </c>
      <c r="W38" s="141">
        <v>2277</v>
      </c>
      <c r="X38" s="56">
        <v>1175.4533193350983</v>
      </c>
      <c r="Y38" s="207"/>
      <c r="Z38" s="142">
        <v>2</v>
      </c>
      <c r="AA38" s="209">
        <v>2</v>
      </c>
      <c r="AB38" s="141">
        <v>3262</v>
      </c>
      <c r="AC38" s="207">
        <v>1683.9388351651694</v>
      </c>
      <c r="AD38" s="160"/>
      <c r="AE38" s="142">
        <v>9</v>
      </c>
      <c r="AF38" s="142">
        <v>9</v>
      </c>
      <c r="AG38" s="226">
        <f t="shared" si="1"/>
        <v>4</v>
      </c>
      <c r="AH38" s="226">
        <v>4</v>
      </c>
      <c r="AI38" s="46" t="s">
        <v>41</v>
      </c>
      <c r="AJ38" s="6"/>
      <c r="AK38" s="3"/>
      <c r="AL38" s="143"/>
    </row>
    <row r="39" spans="1:38" ht="30" customHeight="1">
      <c r="A39" s="46" t="s">
        <v>47</v>
      </c>
      <c r="B39" s="144" t="s">
        <v>146</v>
      </c>
      <c r="C39" s="48" t="s">
        <v>147</v>
      </c>
      <c r="D39" s="49" t="s">
        <v>50</v>
      </c>
      <c r="E39" s="50" t="s">
        <v>148</v>
      </c>
      <c r="F39" s="137" t="s">
        <v>149</v>
      </c>
      <c r="G39" s="138">
        <v>970</v>
      </c>
      <c r="H39" s="186">
        <v>0.486</v>
      </c>
      <c r="I39" s="186">
        <v>5.99</v>
      </c>
      <c r="J39" s="186">
        <v>0.81654994163776</v>
      </c>
      <c r="K39" s="186">
        <v>0.846207409905374</v>
      </c>
      <c r="L39" s="139">
        <v>90</v>
      </c>
      <c r="M39" s="202"/>
      <c r="N39" s="202"/>
      <c r="O39" s="202"/>
      <c r="P39" s="140">
        <v>0.396207409905374</v>
      </c>
      <c r="Q39" s="67"/>
      <c r="R39" s="141">
        <v>2538</v>
      </c>
      <c r="S39" s="56">
        <v>1005.5744063398392</v>
      </c>
      <c r="T39" s="56"/>
      <c r="U39" s="142">
        <v>3</v>
      </c>
      <c r="V39" s="209">
        <v>3</v>
      </c>
      <c r="W39" s="141">
        <v>3678</v>
      </c>
      <c r="X39" s="56">
        <v>1457.2508536319656</v>
      </c>
      <c r="Y39" s="207"/>
      <c r="Z39" s="142">
        <v>6</v>
      </c>
      <c r="AA39" s="209">
        <v>6</v>
      </c>
      <c r="AB39" s="141">
        <v>3313</v>
      </c>
      <c r="AC39" s="207">
        <v>1312.635149016504</v>
      </c>
      <c r="AD39" s="160"/>
      <c r="AE39" s="142">
        <v>2</v>
      </c>
      <c r="AF39" s="142">
        <v>2</v>
      </c>
      <c r="AG39" s="226">
        <f t="shared" si="1"/>
        <v>5</v>
      </c>
      <c r="AH39" s="226">
        <v>5</v>
      </c>
      <c r="AI39" s="46" t="s">
        <v>47</v>
      </c>
      <c r="AJ39" s="6"/>
      <c r="AK39" s="3"/>
      <c r="AL39" s="143"/>
    </row>
    <row r="40" spans="1:38" ht="30" customHeight="1">
      <c r="A40" s="46" t="s">
        <v>53</v>
      </c>
      <c r="B40" s="144" t="s">
        <v>150</v>
      </c>
      <c r="C40" s="48" t="s">
        <v>151</v>
      </c>
      <c r="D40" s="75" t="s">
        <v>38</v>
      </c>
      <c r="E40" s="145" t="s">
        <v>152</v>
      </c>
      <c r="F40" s="146" t="s">
        <v>46</v>
      </c>
      <c r="G40" s="147">
        <v>1030</v>
      </c>
      <c r="H40" s="187">
        <v>0.85</v>
      </c>
      <c r="I40" s="187">
        <v>15</v>
      </c>
      <c r="J40" s="187">
        <v>0.8444062229139944</v>
      </c>
      <c r="K40" s="187">
        <v>0.8656469665539628</v>
      </c>
      <c r="L40" s="148">
        <v>69</v>
      </c>
      <c r="M40" s="203"/>
      <c r="N40" s="203"/>
      <c r="O40" s="203"/>
      <c r="P40" s="149">
        <v>0.5206469665539628</v>
      </c>
      <c r="R40" s="150">
        <v>2109</v>
      </c>
      <c r="S40" s="151">
        <v>1098.0444524623076</v>
      </c>
      <c r="T40" s="151"/>
      <c r="U40" s="142">
        <v>4</v>
      </c>
      <c r="V40" s="209">
        <v>4</v>
      </c>
      <c r="W40" s="150">
        <v>2374</v>
      </c>
      <c r="X40" s="151">
        <v>1236.0158985991077</v>
      </c>
      <c r="Y40" s="218"/>
      <c r="Z40" s="142">
        <v>3</v>
      </c>
      <c r="AA40" s="209">
        <v>3</v>
      </c>
      <c r="AB40" s="150">
        <v>2833</v>
      </c>
      <c r="AC40" s="218">
        <v>1474.9928562473767</v>
      </c>
      <c r="AD40" s="162"/>
      <c r="AE40" s="142">
        <v>5</v>
      </c>
      <c r="AF40" s="235">
        <v>4</v>
      </c>
      <c r="AG40" s="226">
        <f t="shared" si="1"/>
        <v>7</v>
      </c>
      <c r="AH40" s="226">
        <v>7</v>
      </c>
      <c r="AI40" s="46" t="s">
        <v>53</v>
      </c>
      <c r="AJ40" s="6"/>
      <c r="AK40" s="3"/>
      <c r="AL40" s="143"/>
    </row>
    <row r="41" spans="1:38" ht="30" customHeight="1">
      <c r="A41" s="46" t="s">
        <v>56</v>
      </c>
      <c r="B41" s="144" t="s">
        <v>153</v>
      </c>
      <c r="C41" s="48" t="s">
        <v>154</v>
      </c>
      <c r="D41" s="49" t="s">
        <v>38</v>
      </c>
      <c r="E41" s="50" t="s">
        <v>155</v>
      </c>
      <c r="F41" s="137" t="s">
        <v>156</v>
      </c>
      <c r="G41" s="138">
        <v>1200</v>
      </c>
      <c r="H41" s="186">
        <v>0.85</v>
      </c>
      <c r="I41" s="186">
        <v>18</v>
      </c>
      <c r="J41" s="186">
        <v>0.9257670043962104</v>
      </c>
      <c r="K41" s="186">
        <v>0.9305634065815637</v>
      </c>
      <c r="L41" s="139">
        <v>92.66666666666667</v>
      </c>
      <c r="M41" s="202"/>
      <c r="N41" s="202"/>
      <c r="O41" s="202"/>
      <c r="P41" s="140">
        <v>0.4672300732482303</v>
      </c>
      <c r="Q41" s="67"/>
      <c r="R41" s="141">
        <v>4821</v>
      </c>
      <c r="S41" s="56">
        <v>2252.5161831297182</v>
      </c>
      <c r="T41" s="56"/>
      <c r="U41" s="142">
        <v>10</v>
      </c>
      <c r="V41" s="209">
        <v>10</v>
      </c>
      <c r="W41" s="141">
        <v>2940</v>
      </c>
      <c r="X41" s="56">
        <v>1373.656415349797</v>
      </c>
      <c r="Y41" s="207"/>
      <c r="Z41" s="142">
        <v>5</v>
      </c>
      <c r="AA41" s="209">
        <v>5</v>
      </c>
      <c r="AB41" s="141">
        <v>2994</v>
      </c>
      <c r="AC41" s="207">
        <v>1398.8868393052014</v>
      </c>
      <c r="AD41" s="160"/>
      <c r="AE41" s="142">
        <v>3</v>
      </c>
      <c r="AF41" s="142">
        <v>3</v>
      </c>
      <c r="AG41" s="226">
        <f t="shared" si="1"/>
        <v>8</v>
      </c>
      <c r="AH41" s="226">
        <v>8</v>
      </c>
      <c r="AI41" s="46" t="s">
        <v>56</v>
      </c>
      <c r="AJ41" s="6"/>
      <c r="AK41" s="3"/>
      <c r="AL41" s="143"/>
    </row>
    <row r="42" spans="1:38" ht="30" customHeight="1">
      <c r="A42" s="46" t="s">
        <v>60</v>
      </c>
      <c r="B42" s="144" t="s">
        <v>157</v>
      </c>
      <c r="C42" s="48" t="s">
        <v>158</v>
      </c>
      <c r="D42" s="49" t="s">
        <v>50</v>
      </c>
      <c r="E42" s="50" t="s">
        <v>159</v>
      </c>
      <c r="F42" s="152" t="s">
        <v>97</v>
      </c>
      <c r="G42" s="153">
        <v>1010</v>
      </c>
      <c r="H42" s="189">
        <v>1</v>
      </c>
      <c r="I42" s="189">
        <v>16</v>
      </c>
      <c r="J42" s="186">
        <v>0.8789885211008123</v>
      </c>
      <c r="K42" s="186">
        <v>0.8917825428419789</v>
      </c>
      <c r="L42" s="139">
        <v>84.33333333333333</v>
      </c>
      <c r="M42" s="202"/>
      <c r="N42" s="202"/>
      <c r="O42" s="202"/>
      <c r="P42" s="140">
        <v>0.47011587617531225</v>
      </c>
      <c r="Q42" s="67"/>
      <c r="R42" s="141">
        <v>2342</v>
      </c>
      <c r="S42" s="56">
        <v>1101.0113820025813</v>
      </c>
      <c r="T42" s="56"/>
      <c r="U42" s="142">
        <v>5</v>
      </c>
      <c r="V42" s="209">
        <v>5</v>
      </c>
      <c r="W42" s="141">
        <v>2820</v>
      </c>
      <c r="X42" s="56">
        <v>1325.7267708143806</v>
      </c>
      <c r="Y42" s="207"/>
      <c r="Z42" s="142">
        <v>4</v>
      </c>
      <c r="AA42" s="209">
        <v>4</v>
      </c>
      <c r="AB42" s="141">
        <v>3246</v>
      </c>
      <c r="AC42" s="207">
        <v>1525.9961340650636</v>
      </c>
      <c r="AD42" s="160"/>
      <c r="AE42" s="142">
        <v>6</v>
      </c>
      <c r="AF42" s="235">
        <v>7</v>
      </c>
      <c r="AG42" s="226">
        <f t="shared" si="1"/>
        <v>9</v>
      </c>
      <c r="AH42" s="226">
        <v>9</v>
      </c>
      <c r="AI42" s="46" t="s">
        <v>60</v>
      </c>
      <c r="AJ42" s="6"/>
      <c r="AK42" s="3"/>
      <c r="AL42" s="143"/>
    </row>
    <row r="43" spans="1:38" ht="30" customHeight="1">
      <c r="A43" s="46" t="s">
        <v>64</v>
      </c>
      <c r="B43" s="154" t="s">
        <v>160</v>
      </c>
      <c r="C43" s="62" t="s">
        <v>147</v>
      </c>
      <c r="D43" s="63" t="s">
        <v>50</v>
      </c>
      <c r="E43" s="50" t="s">
        <v>159</v>
      </c>
      <c r="F43" s="137" t="s">
        <v>109</v>
      </c>
      <c r="G43" s="155">
        <v>880</v>
      </c>
      <c r="H43" s="190">
        <v>0.9</v>
      </c>
      <c r="I43" s="190">
        <v>11.64</v>
      </c>
      <c r="J43" s="186">
        <v>0.8078326911540241</v>
      </c>
      <c r="K43" s="186">
        <v>0.8404271250712173</v>
      </c>
      <c r="L43" s="139">
        <v>87.66666666666667</v>
      </c>
      <c r="M43" s="206">
        <v>84.33</v>
      </c>
      <c r="N43" s="206">
        <f>L43-M43</f>
        <v>3.336666666666673</v>
      </c>
      <c r="O43" s="206">
        <f>K43-M43/200</f>
        <v>0.41877712507121734</v>
      </c>
      <c r="P43" s="140">
        <v>0.40209379173788395</v>
      </c>
      <c r="Q43" s="67"/>
      <c r="R43" s="141">
        <v>4080</v>
      </c>
      <c r="S43" s="56">
        <v>1640.5426702905665</v>
      </c>
      <c r="T43" s="56">
        <f>R43*O43</f>
        <v>1708.6106702905668</v>
      </c>
      <c r="U43" s="142">
        <v>7</v>
      </c>
      <c r="V43" s="209">
        <v>7</v>
      </c>
      <c r="W43" s="141">
        <v>3976</v>
      </c>
      <c r="X43" s="56">
        <v>1598.7249159498267</v>
      </c>
      <c r="Y43" s="207">
        <f>W43*O43</f>
        <v>1665.05784928316</v>
      </c>
      <c r="Z43" s="142">
        <v>7</v>
      </c>
      <c r="AA43" s="215">
        <v>9</v>
      </c>
      <c r="AB43" s="141">
        <v>3596</v>
      </c>
      <c r="AC43" s="207">
        <v>1445.9292750894308</v>
      </c>
      <c r="AD43" s="179">
        <f>AB43*O43</f>
        <v>1505.9225417560976</v>
      </c>
      <c r="AE43" s="142">
        <v>4</v>
      </c>
      <c r="AF43" s="235">
        <v>5</v>
      </c>
      <c r="AG43" s="226">
        <f t="shared" si="1"/>
        <v>11</v>
      </c>
      <c r="AH43" s="226">
        <v>12</v>
      </c>
      <c r="AI43" s="46" t="s">
        <v>64</v>
      </c>
      <c r="AJ43" s="6"/>
      <c r="AK43" s="3"/>
      <c r="AL43" s="143"/>
    </row>
    <row r="44" spans="1:38" ht="30" customHeight="1">
      <c r="A44" s="46" t="s">
        <v>69</v>
      </c>
      <c r="B44" s="156" t="s">
        <v>161</v>
      </c>
      <c r="C44" s="157" t="s">
        <v>126</v>
      </c>
      <c r="D44" s="158" t="s">
        <v>50</v>
      </c>
      <c r="E44" s="50" t="s">
        <v>162</v>
      </c>
      <c r="F44" s="159" t="s">
        <v>137</v>
      </c>
      <c r="G44" s="155">
        <v>890</v>
      </c>
      <c r="H44" s="190">
        <v>0.99</v>
      </c>
      <c r="I44" s="190">
        <v>13.2</v>
      </c>
      <c r="J44" s="186">
        <v>0.8217091396549882</v>
      </c>
      <c r="K44" s="186">
        <v>0.8496970618045224</v>
      </c>
      <c r="L44" s="139">
        <v>84.66666666666667</v>
      </c>
      <c r="M44" s="206">
        <v>90.33</v>
      </c>
      <c r="N44" s="205">
        <f>L44-M44</f>
        <v>-5.663333333333327</v>
      </c>
      <c r="O44" s="205">
        <f>K44-M44/200</f>
        <v>0.39804706180452243</v>
      </c>
      <c r="P44" s="140">
        <v>0.4263637284711891</v>
      </c>
      <c r="Q44" s="67"/>
      <c r="R44" s="141">
        <v>4821</v>
      </c>
      <c r="S44" s="56">
        <v>2055.4995349596024</v>
      </c>
      <c r="T44" s="56">
        <f>R44*O44</f>
        <v>1918.9848849596026</v>
      </c>
      <c r="U44" s="142">
        <v>8</v>
      </c>
      <c r="V44" s="209">
        <v>8</v>
      </c>
      <c r="W44" s="141">
        <v>4008</v>
      </c>
      <c r="X44" s="56">
        <v>1708.8658237125258</v>
      </c>
      <c r="Y44" s="207">
        <f>W44*O44</f>
        <v>1595.3726237125259</v>
      </c>
      <c r="Z44" s="142">
        <v>9</v>
      </c>
      <c r="AA44" s="215">
        <v>7</v>
      </c>
      <c r="AB44" s="141">
        <v>3796</v>
      </c>
      <c r="AC44" s="207">
        <v>1618.4767132766337</v>
      </c>
      <c r="AD44" s="179">
        <f>AB44*O44</f>
        <v>1510.9866466099672</v>
      </c>
      <c r="AE44" s="142">
        <v>7</v>
      </c>
      <c r="AF44" s="235">
        <v>6</v>
      </c>
      <c r="AG44" s="226">
        <f t="shared" si="1"/>
        <v>15</v>
      </c>
      <c r="AH44" s="226">
        <v>13</v>
      </c>
      <c r="AI44" s="46" t="s">
        <v>69</v>
      </c>
      <c r="AJ44" s="6"/>
      <c r="AK44" s="3"/>
      <c r="AL44" s="143"/>
    </row>
    <row r="45" spans="1:38" ht="30" customHeight="1">
      <c r="A45" s="46" t="s">
        <v>73</v>
      </c>
      <c r="B45" s="144" t="s">
        <v>163</v>
      </c>
      <c r="C45" s="48" t="s">
        <v>81</v>
      </c>
      <c r="D45" s="49" t="s">
        <v>50</v>
      </c>
      <c r="E45" s="86" t="s">
        <v>164</v>
      </c>
      <c r="F45" s="152" t="s">
        <v>97</v>
      </c>
      <c r="G45" s="155">
        <v>1020</v>
      </c>
      <c r="H45" s="190">
        <v>1.32</v>
      </c>
      <c r="I45" s="190">
        <v>15.73</v>
      </c>
      <c r="J45" s="186">
        <v>1.0256819680534577</v>
      </c>
      <c r="K45" s="186">
        <v>1.025109269133519</v>
      </c>
      <c r="L45" s="139">
        <v>92</v>
      </c>
      <c r="M45" s="206">
        <v>95</v>
      </c>
      <c r="N45" s="206">
        <f>L45-M45</f>
        <v>-3</v>
      </c>
      <c r="O45" s="206">
        <f>K45-M45/200</f>
        <v>0.5501092691335191</v>
      </c>
      <c r="P45" s="140">
        <v>0.5651092691335191</v>
      </c>
      <c r="Q45" s="67"/>
      <c r="R45" s="141">
        <v>4821</v>
      </c>
      <c r="S45" s="56">
        <v>2724.3917864926957</v>
      </c>
      <c r="T45" s="56">
        <f>R45*O45</f>
        <v>2652.0767864926956</v>
      </c>
      <c r="U45" s="142">
        <v>11</v>
      </c>
      <c r="V45" s="209">
        <v>11</v>
      </c>
      <c r="W45" s="141">
        <v>2934</v>
      </c>
      <c r="X45" s="56">
        <v>1658.0305956377451</v>
      </c>
      <c r="Y45" s="207">
        <f>W45*O45</f>
        <v>1614.020595637745</v>
      </c>
      <c r="Z45" s="142">
        <v>8</v>
      </c>
      <c r="AA45" s="209">
        <v>8</v>
      </c>
      <c r="AB45" s="141">
        <v>2869</v>
      </c>
      <c r="AC45" s="207">
        <v>1621.2984931440662</v>
      </c>
      <c r="AD45" s="179">
        <f>AB45*O45</f>
        <v>1578.2634931440664</v>
      </c>
      <c r="AE45" s="142">
        <v>8</v>
      </c>
      <c r="AF45" s="142">
        <v>8</v>
      </c>
      <c r="AG45" s="226">
        <f t="shared" si="1"/>
        <v>16</v>
      </c>
      <c r="AH45" s="226">
        <v>16</v>
      </c>
      <c r="AI45" s="46" t="s">
        <v>73</v>
      </c>
      <c r="AJ45" s="6"/>
      <c r="AK45" s="3"/>
      <c r="AL45" s="143"/>
    </row>
    <row r="46" spans="1:38" ht="30" customHeight="1">
      <c r="A46" s="46" t="s">
        <v>79</v>
      </c>
      <c r="B46" s="144" t="s">
        <v>165</v>
      </c>
      <c r="C46" s="48" t="s">
        <v>81</v>
      </c>
      <c r="D46" s="49" t="s">
        <v>50</v>
      </c>
      <c r="E46" s="50" t="s">
        <v>166</v>
      </c>
      <c r="F46" s="137" t="s">
        <v>68</v>
      </c>
      <c r="G46" s="138">
        <v>1010</v>
      </c>
      <c r="H46" s="186">
        <v>1.07</v>
      </c>
      <c r="I46" s="186">
        <v>13.5</v>
      </c>
      <c r="J46" s="186">
        <v>0.9622113980896775</v>
      </c>
      <c r="K46" s="186">
        <v>0.9634523705947151</v>
      </c>
      <c r="L46" s="139">
        <v>87.66666666666667</v>
      </c>
      <c r="M46" s="206">
        <v>88</v>
      </c>
      <c r="N46" s="206">
        <f>L46-M46</f>
        <v>-0.3333333333333286</v>
      </c>
      <c r="O46" s="206">
        <f>K46-M46/200</f>
        <v>0.5234523705947152</v>
      </c>
      <c r="P46" s="140">
        <v>0.5251190372613818</v>
      </c>
      <c r="Q46" s="67"/>
      <c r="R46" s="141">
        <v>2871</v>
      </c>
      <c r="S46" s="56">
        <v>1507.6167559774271</v>
      </c>
      <c r="T46" s="56">
        <f>R46*O46</f>
        <v>1502.8317559774273</v>
      </c>
      <c r="U46" s="142">
        <v>6</v>
      </c>
      <c r="V46" s="209">
        <v>6</v>
      </c>
      <c r="W46" s="141">
        <v>3934</v>
      </c>
      <c r="X46" s="56">
        <v>2065.8182925862757</v>
      </c>
      <c r="Y46" s="207">
        <f>W46*O46</f>
        <v>2059.2616259196093</v>
      </c>
      <c r="Z46" s="142">
        <v>10</v>
      </c>
      <c r="AA46" s="209">
        <v>10</v>
      </c>
      <c r="AB46" s="141">
        <v>6232</v>
      </c>
      <c r="AC46" s="207">
        <v>3272.541840212931</v>
      </c>
      <c r="AD46" s="179">
        <f>AB46*O46</f>
        <v>3262.155173546265</v>
      </c>
      <c r="AE46" s="142">
        <v>11</v>
      </c>
      <c r="AF46" s="142">
        <v>11</v>
      </c>
      <c r="AG46" s="226">
        <f t="shared" si="1"/>
        <v>16</v>
      </c>
      <c r="AH46" s="226">
        <v>16</v>
      </c>
      <c r="AI46" s="46" t="s">
        <v>79</v>
      </c>
      <c r="AJ46" s="6"/>
      <c r="AK46" s="3"/>
      <c r="AL46" s="143"/>
    </row>
    <row r="47" spans="1:38" ht="30" customHeight="1">
      <c r="A47" s="46" t="s">
        <v>84</v>
      </c>
      <c r="B47" s="144" t="s">
        <v>167</v>
      </c>
      <c r="C47" s="48" t="s">
        <v>168</v>
      </c>
      <c r="D47" s="49" t="s">
        <v>76</v>
      </c>
      <c r="E47" s="50" t="s">
        <v>169</v>
      </c>
      <c r="F47" s="137" t="s">
        <v>46</v>
      </c>
      <c r="G47" s="138">
        <v>1310</v>
      </c>
      <c r="H47" s="186">
        <v>1.91</v>
      </c>
      <c r="I47" s="186">
        <v>29</v>
      </c>
      <c r="J47" s="186">
        <v>1.2922815303635986</v>
      </c>
      <c r="K47" s="186">
        <v>1.2205520746596625</v>
      </c>
      <c r="L47" s="139">
        <v>91</v>
      </c>
      <c r="M47" s="202"/>
      <c r="N47" s="202"/>
      <c r="O47" s="202"/>
      <c r="P47" s="140">
        <v>0.7655520746596625</v>
      </c>
      <c r="Q47" s="67"/>
      <c r="R47" s="141">
        <v>2791</v>
      </c>
      <c r="S47" s="160">
        <v>2136.655840375118</v>
      </c>
      <c r="T47" s="56"/>
      <c r="U47" s="142">
        <v>9</v>
      </c>
      <c r="V47" s="209">
        <v>9</v>
      </c>
      <c r="W47" s="141">
        <v>3602</v>
      </c>
      <c r="X47" s="160">
        <v>2757.5185729241043</v>
      </c>
      <c r="Y47" s="207"/>
      <c r="Z47" s="142">
        <v>11</v>
      </c>
      <c r="AA47" s="209">
        <v>11</v>
      </c>
      <c r="AB47" s="141">
        <v>3313</v>
      </c>
      <c r="AC47" s="222">
        <v>2536.274023347462</v>
      </c>
      <c r="AD47" s="160"/>
      <c r="AE47" s="142">
        <v>10</v>
      </c>
      <c r="AF47" s="142">
        <v>10</v>
      </c>
      <c r="AG47" s="226">
        <f t="shared" si="1"/>
        <v>19</v>
      </c>
      <c r="AH47" s="226">
        <v>19</v>
      </c>
      <c r="AI47" s="46" t="s">
        <v>84</v>
      </c>
      <c r="AJ47" s="6"/>
      <c r="AK47" s="3"/>
      <c r="AL47" s="143"/>
    </row>
    <row r="48" spans="1:35" ht="30" customHeight="1">
      <c r="A48" s="46" t="s">
        <v>88</v>
      </c>
      <c r="B48" s="156" t="s">
        <v>121</v>
      </c>
      <c r="C48" s="157" t="s">
        <v>170</v>
      </c>
      <c r="D48" s="161" t="s">
        <v>50</v>
      </c>
      <c r="E48" s="145" t="s">
        <v>145</v>
      </c>
      <c r="F48" s="146" t="s">
        <v>46</v>
      </c>
      <c r="G48" s="147">
        <v>1100</v>
      </c>
      <c r="H48" s="187">
        <v>0.8739</v>
      </c>
      <c r="I48" s="187">
        <v>16.63</v>
      </c>
      <c r="J48" s="187">
        <v>0.8834757414125661</v>
      </c>
      <c r="K48" s="187">
        <v>0.8953331505903662</v>
      </c>
      <c r="L48" s="148">
        <v>0</v>
      </c>
      <c r="M48" s="203"/>
      <c r="N48" s="203"/>
      <c r="O48" s="203"/>
      <c r="P48" s="149">
        <v>0.8953331505903662</v>
      </c>
      <c r="R48" s="150">
        <v>3214</v>
      </c>
      <c r="S48" s="162">
        <v>2877.600745997437</v>
      </c>
      <c r="T48" s="151"/>
      <c r="U48" s="142">
        <v>12</v>
      </c>
      <c r="V48" s="209">
        <v>12</v>
      </c>
      <c r="W48" s="150">
        <v>3171</v>
      </c>
      <c r="X48" s="162">
        <v>2839.1014205220513</v>
      </c>
      <c r="Y48" s="218"/>
      <c r="Z48" s="142">
        <v>12</v>
      </c>
      <c r="AA48" s="209">
        <v>12</v>
      </c>
      <c r="AB48" s="150">
        <v>7192</v>
      </c>
      <c r="AC48" s="223">
        <v>6439.236019045914</v>
      </c>
      <c r="AD48" s="162"/>
      <c r="AE48" s="142">
        <v>12</v>
      </c>
      <c r="AF48" s="236">
        <v>12</v>
      </c>
      <c r="AG48" s="226">
        <f t="shared" si="1"/>
        <v>24</v>
      </c>
      <c r="AH48" s="226">
        <v>24</v>
      </c>
      <c r="AI48" s="46" t="s">
        <v>88</v>
      </c>
    </row>
    <row r="49" spans="1:35" ht="30" customHeight="1">
      <c r="A49" s="46"/>
      <c r="B49" s="144" t="s">
        <v>140</v>
      </c>
      <c r="C49" s="48" t="s">
        <v>141</v>
      </c>
      <c r="D49" s="49" t="s">
        <v>50</v>
      </c>
      <c r="E49" s="50" t="s">
        <v>171</v>
      </c>
      <c r="F49" s="159" t="s">
        <v>172</v>
      </c>
      <c r="G49" s="155">
        <v>1000</v>
      </c>
      <c r="H49" s="190">
        <v>0.685</v>
      </c>
      <c r="I49" s="190">
        <v>15.6</v>
      </c>
      <c r="J49" s="186">
        <v>0.726393992249637</v>
      </c>
      <c r="K49" s="186">
        <v>0.7938136006009593</v>
      </c>
      <c r="L49" s="139">
        <v>95.66666666666667</v>
      </c>
      <c r="M49" s="202"/>
      <c r="N49" s="202"/>
      <c r="O49" s="202"/>
      <c r="P49" s="140">
        <v>0.31548026726762596</v>
      </c>
      <c r="Q49" s="67"/>
      <c r="R49" s="141"/>
      <c r="S49" s="160">
        <v>0</v>
      </c>
      <c r="T49" s="56"/>
      <c r="U49" s="142"/>
      <c r="V49" s="209"/>
      <c r="W49" s="141"/>
      <c r="X49" s="160">
        <v>0</v>
      </c>
      <c r="Y49" s="207"/>
      <c r="Z49" s="142"/>
      <c r="AA49" s="209"/>
      <c r="AB49" s="141"/>
      <c r="AC49" s="222">
        <v>0</v>
      </c>
      <c r="AD49" s="160"/>
      <c r="AE49" s="142"/>
      <c r="AF49" s="142"/>
      <c r="AG49" s="226">
        <f>AE49+Z49+U49</f>
        <v>0</v>
      </c>
      <c r="AH49" s="226"/>
      <c r="AI49" s="242"/>
    </row>
    <row r="50" spans="1:35" ht="30" customHeight="1" thickBot="1">
      <c r="A50" s="163"/>
      <c r="B50" s="164" t="s">
        <v>121</v>
      </c>
      <c r="C50" s="165" t="s">
        <v>173</v>
      </c>
      <c r="D50" s="166" t="s">
        <v>50</v>
      </c>
      <c r="E50" s="167" t="s">
        <v>145</v>
      </c>
      <c r="F50" s="168" t="s">
        <v>46</v>
      </c>
      <c r="G50" s="169">
        <v>1100</v>
      </c>
      <c r="H50" s="188">
        <v>0.855</v>
      </c>
      <c r="I50" s="188">
        <v>16.63</v>
      </c>
      <c r="J50" s="188">
        <v>0.8738699729009215</v>
      </c>
      <c r="K50" s="188">
        <v>0.8877767504519432</v>
      </c>
      <c r="L50" s="170">
        <v>0</v>
      </c>
      <c r="M50" s="204"/>
      <c r="N50" s="204"/>
      <c r="O50" s="204"/>
      <c r="P50" s="171">
        <v>0.8877767504519432</v>
      </c>
      <c r="R50" s="172"/>
      <c r="S50" s="173">
        <v>0</v>
      </c>
      <c r="T50" s="211"/>
      <c r="U50" s="174"/>
      <c r="V50" s="210"/>
      <c r="W50" s="172"/>
      <c r="X50" s="173">
        <v>0</v>
      </c>
      <c r="Y50" s="219"/>
      <c r="Z50" s="174"/>
      <c r="AA50" s="210"/>
      <c r="AB50" s="172">
        <v>7192</v>
      </c>
      <c r="AC50" s="224">
        <v>6384.890389250375</v>
      </c>
      <c r="AD50" s="173"/>
      <c r="AE50" s="225"/>
      <c r="AF50" s="225"/>
      <c r="AG50" s="228">
        <f>AE50+Z50+U50</f>
        <v>0</v>
      </c>
      <c r="AH50" s="228"/>
      <c r="AI50" s="243"/>
    </row>
    <row r="51" spans="24:27" ht="12.75">
      <c r="X51" s="176"/>
      <c r="Y51" s="176"/>
      <c r="Z51" s="177"/>
      <c r="AA51" s="177"/>
    </row>
    <row r="52" spans="24:27" ht="12.75">
      <c r="X52" s="176"/>
      <c r="Y52" s="176"/>
      <c r="Z52" s="177"/>
      <c r="AA52" s="177"/>
    </row>
    <row r="53" spans="24:27" ht="12.75">
      <c r="X53" s="176"/>
      <c r="Y53" s="176"/>
      <c r="Z53" s="177"/>
      <c r="AA53" s="177"/>
    </row>
  </sheetData>
  <mergeCells count="8">
    <mergeCell ref="AI5:AI7"/>
    <mergeCell ref="AI34:AI36"/>
    <mergeCell ref="A34:A36"/>
    <mergeCell ref="B34:D34"/>
    <mergeCell ref="E34:P34"/>
    <mergeCell ref="A5:A7"/>
    <mergeCell ref="B5:D5"/>
    <mergeCell ref="E5:P5"/>
  </mergeCells>
  <printOptions/>
  <pageMargins left="0.38" right="0.2755905511811024" top="0.25" bottom="0.26" header="0.19" footer="0.17"/>
  <pageSetup fitToHeight="2" fitToWidth="1" horizontalDpi="300" verticalDpi="300" orientation="landscape" paperSize="9" scale="37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PRODECO,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Hanuška</dc:creator>
  <cp:keywords/>
  <dc:description/>
  <cp:lastModifiedBy>Jiří Kreisel</cp:lastModifiedBy>
  <cp:lastPrinted>2010-05-21T11:06:39Z</cp:lastPrinted>
  <dcterms:created xsi:type="dcterms:W3CDTF">2010-05-02T17:26:49Z</dcterms:created>
  <dcterms:modified xsi:type="dcterms:W3CDTF">2010-07-28T07:45:44Z</dcterms:modified>
  <cp:category/>
  <cp:version/>
  <cp:contentType/>
  <cp:contentStatus/>
</cp:coreProperties>
</file>