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SS" sheetId="1" r:id="rId1"/>
    <sheet name="REGATA" sheetId="2" r:id="rId2"/>
  </sheets>
  <definedNames>
    <definedName name="_xlnm.Print_Area" localSheetId="0">'NSS'!$A$1:$Z$25</definedName>
  </definedNames>
  <calcPr fullCalcOnLoad="1"/>
</workbook>
</file>

<file path=xl/sharedStrings.xml><?xml version="1.0" encoding="utf-8"?>
<sst xmlns="http://schemas.openxmlformats.org/spreadsheetml/2006/main" count="216" uniqueCount="107">
  <si>
    <t>Poř.</t>
  </si>
  <si>
    <t>Přijmení a jméno</t>
  </si>
  <si>
    <t>Licence</t>
  </si>
  <si>
    <t>Klub</t>
  </si>
  <si>
    <t>Jméno modelu</t>
  </si>
  <si>
    <t>Měřítko</t>
  </si>
  <si>
    <t>S</t>
  </si>
  <si>
    <t>V</t>
  </si>
  <si>
    <t>R</t>
  </si>
  <si>
    <t>Stavební zkouška</t>
  </si>
  <si>
    <t>Celkem st. zk.</t>
  </si>
  <si>
    <t>Dosažený čas T [s]</t>
  </si>
  <si>
    <t>Přepočít. Jízdy Tz [s] a pořadí</t>
  </si>
  <si>
    <t>Součet pořadí</t>
  </si>
  <si>
    <t>[mm]</t>
  </si>
  <si>
    <t>[kg]</t>
  </si>
  <si>
    <t>1.</t>
  </si>
  <si>
    <t>2.</t>
  </si>
  <si>
    <t>3.</t>
  </si>
  <si>
    <t>1. j</t>
  </si>
  <si>
    <t>2. j</t>
  </si>
  <si>
    <t>3. j</t>
  </si>
  <si>
    <t>P</t>
  </si>
  <si>
    <t>1:15</t>
  </si>
  <si>
    <t>Zapletal Karel</t>
  </si>
  <si>
    <t>134-006</t>
  </si>
  <si>
    <t>KLM "Royal Dux" Duchcov</t>
  </si>
  <si>
    <t>Sea Wind</t>
  </si>
  <si>
    <t>1:22</t>
  </si>
  <si>
    <t>Kreisel Jiří</t>
  </si>
  <si>
    <t>131-041</t>
  </si>
  <si>
    <t>Stormy Weather</t>
  </si>
  <si>
    <t>1:20</t>
  </si>
  <si>
    <t>Kroupa Milan</t>
  </si>
  <si>
    <t>131-011</t>
  </si>
  <si>
    <t>Atlantis</t>
  </si>
  <si>
    <t>Egrt Karel</t>
  </si>
  <si>
    <t>091-001</t>
  </si>
  <si>
    <t>Hořovice</t>
  </si>
  <si>
    <t>Thalassa</t>
  </si>
  <si>
    <t>Medveděv Michal</t>
  </si>
  <si>
    <t>131-022</t>
  </si>
  <si>
    <t>Dorian Gray</t>
  </si>
  <si>
    <t>Slížek Josef</t>
  </si>
  <si>
    <t>028-008</t>
  </si>
  <si>
    <t>"NAUTILUS"Proboštov</t>
  </si>
  <si>
    <t>Pešek Jaroslav</t>
  </si>
  <si>
    <t>140-41</t>
  </si>
  <si>
    <t>Kolín</t>
  </si>
  <si>
    <t>1:40</t>
  </si>
  <si>
    <t>Zeman Jaroslav</t>
  </si>
  <si>
    <t>028-010</t>
  </si>
  <si>
    <t>Šimůnek Karel</t>
  </si>
  <si>
    <t>316-010</t>
  </si>
  <si>
    <t>KLoM Fregata Bakov n. J.</t>
  </si>
  <si>
    <t>Dove</t>
  </si>
  <si>
    <t>1:12</t>
  </si>
  <si>
    <t>Emler Vratislav</t>
  </si>
  <si>
    <t>131-026</t>
  </si>
  <si>
    <t>Uherková Marcela</t>
  </si>
  <si>
    <t>Chmelka František</t>
  </si>
  <si>
    <t>Corona SK 40</t>
  </si>
  <si>
    <t>Svitávka</t>
  </si>
  <si>
    <t>Pirát</t>
  </si>
  <si>
    <t>Dvořák Borek</t>
  </si>
  <si>
    <t>Marie</t>
  </si>
  <si>
    <t>1:10,6</t>
  </si>
  <si>
    <t>2.ZAMYKÁNÍ  VODY 2008   -  Jinolice; ATC Eden               REGATA</t>
  </si>
  <si>
    <t>480-008</t>
  </si>
  <si>
    <t>336-003</t>
  </si>
  <si>
    <t>131-081</t>
  </si>
  <si>
    <t>1:10</t>
  </si>
  <si>
    <t>KLM Morava - Hodonín</t>
  </si>
  <si>
    <t>MK Slezko - Český Těšín</t>
  </si>
  <si>
    <t>Spray</t>
  </si>
  <si>
    <t>Horák Radovan</t>
  </si>
  <si>
    <t>Bonduelle</t>
  </si>
  <si>
    <t>Kroupa Milan ml.</t>
  </si>
  <si>
    <t>Mrákota Josef</t>
  </si>
  <si>
    <t>Pardubice</t>
  </si>
  <si>
    <t>Critter</t>
  </si>
  <si>
    <t>Libeňský Vladimír</t>
  </si>
  <si>
    <t>Jablonec nad Nisou</t>
  </si>
  <si>
    <t>RG 65</t>
  </si>
  <si>
    <r>
      <t>K</t>
    </r>
    <r>
      <rPr>
        <b/>
        <vertAlign val="subscript"/>
        <sz val="10"/>
        <rFont val="Arial"/>
        <family val="2"/>
      </rPr>
      <t>WL</t>
    </r>
  </si>
  <si>
    <r>
      <t xml:space="preserve">R </t>
    </r>
    <r>
      <rPr>
        <b/>
        <vertAlign val="subscript"/>
        <sz val="10"/>
        <rFont val="Arial"/>
        <family val="2"/>
      </rPr>
      <t>log</t>
    </r>
  </si>
  <si>
    <r>
      <t xml:space="preserve">R </t>
    </r>
    <r>
      <rPr>
        <b/>
        <vertAlign val="subscript"/>
        <sz val="10"/>
        <rFont val="Arial"/>
        <family val="2"/>
      </rPr>
      <t>K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</si>
  <si>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</si>
  <si>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1:18</t>
  </si>
  <si>
    <t>xx</t>
  </si>
  <si>
    <t>illbruck</t>
  </si>
  <si>
    <t>Přepoč. Jízdy Tz [s]</t>
  </si>
  <si>
    <t>Termín:  5.10.2008</t>
  </si>
  <si>
    <t>3.10.2008 - 5.10.2008</t>
  </si>
  <si>
    <t>Termín:  4.10.2008</t>
  </si>
  <si>
    <t>Lo-65</t>
  </si>
  <si>
    <t>Zamykat vodu pro letošní sezonu 2008 si vybojoval  Borek DVOŘÁK</t>
  </si>
  <si>
    <t>Poznámka: Borek musel odjet před uzančením a pověřil aktem Zdeňka Tomáška.</t>
  </si>
  <si>
    <t>slunečno,</t>
  </si>
  <si>
    <t xml:space="preserve">Počasí:  </t>
  </si>
  <si>
    <t>7°-12° C, JZ vítr 1,2-2m/sec</t>
  </si>
  <si>
    <t>Rozhodčí:</t>
  </si>
  <si>
    <t>Ing.Zdeněk Tomášek, Vladimír Bláha</t>
  </si>
  <si>
    <t xml:space="preserve">2. ZAMYKÁNÍ  VODY 2008   -  Jinolice; ATC Eden       </t>
  </si>
  <si>
    <t>Admiral Jablonec n. N.</t>
  </si>
  <si>
    <t>168-027</t>
  </si>
  <si>
    <t>140-041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</si>
</sst>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9" xfId="2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2" xfId="25" applyNumberFormat="1" applyFont="1" applyFill="1" applyBorder="1" applyAlignment="1">
      <alignment horizontal="center" vertical="center"/>
      <protection/>
    </xf>
    <xf numFmtId="4" fontId="4" fillId="0" borderId="12" xfId="25" applyNumberFormat="1" applyFont="1" applyFill="1" applyBorder="1" applyAlignment="1">
      <alignment horizontal="center" vertical="center"/>
      <protection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5" xfId="25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8" xfId="25" applyNumberFormat="1" applyFont="1" applyFill="1" applyBorder="1" applyAlignment="1">
      <alignment horizontal="center" vertical="center"/>
      <protection/>
    </xf>
    <xf numFmtId="3" fontId="0" fillId="0" borderId="18" xfId="24" applyNumberFormat="1" applyFont="1" applyFill="1" applyBorder="1" applyAlignment="1" applyProtection="1">
      <alignment horizontal="center" vertical="center"/>
      <protection locked="0"/>
    </xf>
    <xf numFmtId="181" fontId="0" fillId="0" borderId="18" xfId="24" applyNumberFormat="1" applyFont="1" applyFill="1" applyBorder="1" applyAlignment="1" applyProtection="1">
      <alignment horizontal="center" vertical="center"/>
      <protection locked="0"/>
    </xf>
    <xf numFmtId="2" fontId="0" fillId="0" borderId="18" xfId="24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3" fontId="0" fillId="0" borderId="12" xfId="24" applyNumberFormat="1" applyFont="1" applyFill="1" applyBorder="1" applyAlignment="1" applyProtection="1">
      <alignment horizontal="center" vertical="center"/>
      <protection locked="0"/>
    </xf>
    <xf numFmtId="181" fontId="0" fillId="0" borderId="12" xfId="24" applyNumberFormat="1" applyFont="1" applyFill="1" applyBorder="1" applyAlignment="1" applyProtection="1">
      <alignment horizontal="center" vertical="center"/>
      <protection locked="0"/>
    </xf>
    <xf numFmtId="2" fontId="0" fillId="0" borderId="12" xfId="24" applyNumberFormat="1" applyFont="1" applyFill="1" applyBorder="1" applyAlignment="1" applyProtection="1">
      <alignment horizontal="center" vertical="center"/>
      <protection locked="0"/>
    </xf>
    <xf numFmtId="0" fontId="0" fillId="0" borderId="10" xfId="25" applyFont="1" applyFill="1" applyBorder="1" applyAlignment="1">
      <alignment horizontal="center"/>
      <protection/>
    </xf>
    <xf numFmtId="0" fontId="0" fillId="0" borderId="20" xfId="25" applyFont="1" applyFill="1" applyBorder="1" applyAlignment="1">
      <alignment vertical="center"/>
      <protection/>
    </xf>
    <xf numFmtId="0" fontId="0" fillId="0" borderId="21" xfId="0" applyFont="1" applyFill="1" applyBorder="1" applyAlignment="1">
      <alignment/>
    </xf>
    <xf numFmtId="49" fontId="0" fillId="0" borderId="22" xfId="25" applyNumberFormat="1" applyFont="1" applyFill="1" applyBorder="1" applyAlignment="1">
      <alignment horizontal="center" vertical="center"/>
      <protection/>
    </xf>
    <xf numFmtId="3" fontId="0" fillId="0" borderId="22" xfId="24" applyNumberFormat="1" applyFont="1" applyFill="1" applyBorder="1" applyAlignment="1" applyProtection="1">
      <alignment horizontal="center" vertical="center"/>
      <protection locked="0"/>
    </xf>
    <xf numFmtId="181" fontId="0" fillId="0" borderId="22" xfId="24" applyNumberFormat="1" applyFont="1" applyFill="1" applyBorder="1" applyAlignment="1" applyProtection="1">
      <alignment horizontal="center" vertical="center"/>
      <protection locked="0"/>
    </xf>
    <xf numFmtId="2" fontId="0" fillId="0" borderId="22" xfId="24" applyNumberFormat="1" applyFont="1" applyFill="1" applyBorder="1" applyAlignment="1" applyProtection="1">
      <alignment horizontal="center" vertical="center"/>
      <protection locked="0"/>
    </xf>
    <xf numFmtId="0" fontId="0" fillId="0" borderId="23" xfId="25" applyFont="1" applyFill="1" applyBorder="1" applyAlignment="1">
      <alignment vertical="center"/>
      <protection/>
    </xf>
    <xf numFmtId="3" fontId="0" fillId="0" borderId="23" xfId="24" applyNumberFormat="1" applyFont="1" applyFill="1" applyBorder="1" applyAlignment="1" applyProtection="1">
      <alignment horizontal="center" vertical="center"/>
      <protection locked="0"/>
    </xf>
    <xf numFmtId="181" fontId="0" fillId="0" borderId="23" xfId="24" applyNumberFormat="1" applyFont="1" applyFill="1" applyBorder="1" applyAlignment="1" applyProtection="1">
      <alignment horizontal="center" vertical="center"/>
      <protection locked="0"/>
    </xf>
    <xf numFmtId="2" fontId="0" fillId="0" borderId="23" xfId="24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0" borderId="25" xfId="25" applyFont="1" applyFill="1" applyBorder="1" applyAlignment="1">
      <alignment vertical="center"/>
      <protection/>
    </xf>
    <xf numFmtId="49" fontId="0" fillId="0" borderId="10" xfId="22" applyNumberFormat="1" applyFont="1" applyBorder="1" applyAlignment="1">
      <alignment vertical="center"/>
      <protection/>
    </xf>
    <xf numFmtId="0" fontId="0" fillId="0" borderId="26" xfId="15" applyFont="1" applyFill="1" applyBorder="1" applyAlignment="1">
      <alignment horizontal="left" vertical="center"/>
      <protection/>
    </xf>
    <xf numFmtId="20" fontId="0" fillId="0" borderId="10" xfId="15" applyNumberFormat="1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center" vertical="center"/>
      <protection/>
    </xf>
    <xf numFmtId="181" fontId="0" fillId="0" borderId="10" xfId="15" applyNumberFormat="1" applyFont="1" applyFill="1" applyBorder="1" applyAlignment="1">
      <alignment horizontal="center" vertical="center"/>
      <protection/>
    </xf>
    <xf numFmtId="2" fontId="0" fillId="0" borderId="10" xfId="15" applyNumberFormat="1" applyFont="1" applyFill="1" applyBorder="1" applyAlignment="1">
      <alignment horizontal="center" vertical="center"/>
      <protection/>
    </xf>
    <xf numFmtId="0" fontId="0" fillId="0" borderId="27" xfId="25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25" applyNumberFormat="1" applyFont="1" applyFill="1" applyBorder="1" applyAlignment="1">
      <alignment horizontal="center" vertical="center"/>
      <protection/>
    </xf>
    <xf numFmtId="1" fontId="0" fillId="0" borderId="29" xfId="25" applyNumberFormat="1" applyFont="1" applyFill="1" applyBorder="1" applyAlignment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1" fontId="0" fillId="0" borderId="18" xfId="25" applyNumberFormat="1" applyFont="1" applyFill="1" applyBorder="1" applyAlignment="1">
      <alignment horizontal="center" vertical="center"/>
      <protection/>
    </xf>
    <xf numFmtId="1" fontId="0" fillId="0" borderId="15" xfId="25" applyNumberFormat="1" applyFont="1" applyFill="1" applyBorder="1" applyAlignment="1">
      <alignment horizontal="center" vertical="center"/>
      <protection/>
    </xf>
    <xf numFmtId="1" fontId="0" fillId="0" borderId="32" xfId="0" applyNumberFormat="1" applyFont="1" applyFill="1" applyBorder="1" applyAlignment="1">
      <alignment horizontal="center"/>
    </xf>
    <xf numFmtId="1" fontId="0" fillId="0" borderId="9" xfId="25" applyNumberFormat="1" applyFont="1" applyFill="1" applyBorder="1" applyAlignment="1">
      <alignment horizontal="center" vertical="center"/>
      <protection/>
    </xf>
    <xf numFmtId="1" fontId="0" fillId="0" borderId="33" xfId="0" applyNumberFormat="1" applyFont="1" applyFill="1" applyBorder="1" applyAlignment="1">
      <alignment horizontal="center"/>
    </xf>
    <xf numFmtId="1" fontId="0" fillId="0" borderId="22" xfId="25" applyNumberFormat="1" applyFont="1" applyFill="1" applyBorder="1" applyAlignment="1">
      <alignment horizontal="center" vertical="center"/>
      <protection/>
    </xf>
    <xf numFmtId="1" fontId="0" fillId="0" borderId="20" xfId="25" applyNumberFormat="1" applyFont="1" applyFill="1" applyBorder="1" applyAlignment="1">
      <alignment horizontal="center" vertical="center"/>
      <protection/>
    </xf>
    <xf numFmtId="181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1" fontId="0" fillId="0" borderId="23" xfId="25" applyNumberFormat="1" applyFont="1" applyFill="1" applyBorder="1" applyAlignment="1">
      <alignment horizontal="center" vertical="center"/>
      <protection/>
    </xf>
    <xf numFmtId="1" fontId="0" fillId="0" borderId="34" xfId="25" applyNumberFormat="1" applyFont="1" applyFill="1" applyBorder="1" applyAlignment="1">
      <alignment horizontal="center" vertical="center"/>
      <protection/>
    </xf>
    <xf numFmtId="1" fontId="0" fillId="0" borderId="35" xfId="25" applyNumberFormat="1" applyFont="1" applyFill="1" applyBorder="1" applyAlignment="1">
      <alignment horizontal="center" vertical="center"/>
      <protection/>
    </xf>
    <xf numFmtId="1" fontId="0" fillId="0" borderId="36" xfId="25" applyNumberFormat="1" applyFont="1" applyFill="1" applyBorder="1" applyAlignment="1">
      <alignment horizontal="center" vertical="center"/>
      <protection/>
    </xf>
    <xf numFmtId="181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49" fontId="0" fillId="0" borderId="23" xfId="25" applyNumberFormat="1" applyFont="1" applyFill="1" applyBorder="1" applyAlignment="1">
      <alignment horizontal="center" vertical="center"/>
      <protection/>
    </xf>
    <xf numFmtId="1" fontId="0" fillId="0" borderId="39" xfId="25" applyNumberFormat="1" applyFont="1" applyFill="1" applyBorder="1" applyAlignment="1">
      <alignment horizontal="center" vertical="center"/>
      <protection/>
    </xf>
    <xf numFmtId="0" fontId="0" fillId="0" borderId="40" xfId="2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41" xfId="25" applyNumberFormat="1" applyFont="1" applyFill="1" applyBorder="1" applyAlignment="1">
      <alignment horizontal="center" vertical="center"/>
      <protection/>
    </xf>
    <xf numFmtId="3" fontId="0" fillId="0" borderId="41" xfId="24" applyNumberFormat="1" applyFont="1" applyFill="1" applyBorder="1" applyAlignment="1" applyProtection="1">
      <alignment horizontal="center" vertical="center"/>
      <protection locked="0"/>
    </xf>
    <xf numFmtId="181" fontId="0" fillId="0" borderId="41" xfId="24" applyNumberFormat="1" applyFont="1" applyFill="1" applyBorder="1" applyAlignment="1" applyProtection="1">
      <alignment horizontal="center" vertical="center"/>
      <protection locked="0"/>
    </xf>
    <xf numFmtId="2" fontId="0" fillId="0" borderId="41" xfId="24" applyNumberFormat="1" applyFont="1" applyFill="1" applyBorder="1" applyAlignment="1" applyProtection="1">
      <alignment horizontal="center" vertical="center"/>
      <protection locked="0"/>
    </xf>
    <xf numFmtId="181" fontId="0" fillId="0" borderId="41" xfId="0" applyNumberFormat="1" applyFont="1" applyFill="1" applyBorder="1" applyAlignment="1">
      <alignment horizontal="center" vertical="center"/>
    </xf>
    <xf numFmtId="0" fontId="0" fillId="3" borderId="42" xfId="0" applyFont="1" applyFill="1" applyBorder="1" applyAlignment="1">
      <alignment/>
    </xf>
    <xf numFmtId="0" fontId="0" fillId="0" borderId="0" xfId="25" applyFont="1" applyFill="1" applyBorder="1" applyAlignment="1">
      <alignment vertical="center"/>
      <protection/>
    </xf>
    <xf numFmtId="0" fontId="0" fillId="0" borderId="34" xfId="0" applyFont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10" xfId="25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/>
    </xf>
    <xf numFmtId="0" fontId="0" fillId="0" borderId="16" xfId="25" applyFont="1" applyFill="1" applyBorder="1" applyAlignment="1">
      <alignment horizontal="center"/>
      <protection/>
    </xf>
    <xf numFmtId="0" fontId="0" fillId="0" borderId="44" xfId="0" applyFont="1" applyFill="1" applyBorder="1" applyAlignment="1">
      <alignment/>
    </xf>
    <xf numFmtId="49" fontId="0" fillId="0" borderId="16" xfId="21" applyNumberFormat="1" applyFont="1" applyBorder="1" applyAlignment="1">
      <alignment vertical="center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25" applyFont="1" applyFill="1" applyBorder="1" applyAlignment="1">
      <alignment/>
      <protection/>
    </xf>
    <xf numFmtId="49" fontId="0" fillId="0" borderId="10" xfId="25" applyNumberFormat="1" applyFont="1" applyFill="1" applyBorder="1" applyAlignment="1">
      <alignment horizontal="center" vertical="center"/>
      <protection/>
    </xf>
    <xf numFmtId="20" fontId="0" fillId="0" borderId="12" xfId="15" applyNumberFormat="1" applyFont="1" applyFill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 horizontal="center"/>
    </xf>
    <xf numFmtId="49" fontId="0" fillId="0" borderId="12" xfId="15" applyNumberFormat="1" applyFont="1" applyFill="1" applyBorder="1" applyAlignment="1">
      <alignment horizontal="center" vertical="center"/>
      <protection/>
    </xf>
    <xf numFmtId="3" fontId="0" fillId="0" borderId="10" xfId="24" applyNumberFormat="1" applyFont="1" applyFill="1" applyBorder="1" applyAlignment="1" applyProtection="1">
      <alignment horizontal="center" vertical="center"/>
      <protection locked="0"/>
    </xf>
    <xf numFmtId="0" fontId="0" fillId="0" borderId="12" xfId="15" applyFont="1" applyFill="1" applyBorder="1" applyAlignment="1">
      <alignment horizontal="center" vertical="center"/>
      <protection/>
    </xf>
    <xf numFmtId="3" fontId="0" fillId="0" borderId="22" xfId="23" applyNumberFormat="1" applyFont="1" applyFill="1" applyBorder="1" applyAlignment="1" applyProtection="1">
      <alignment horizontal="center" vertical="center"/>
      <protection locked="0"/>
    </xf>
    <xf numFmtId="181" fontId="0" fillId="0" borderId="10" xfId="24" applyNumberFormat="1" applyFont="1" applyFill="1" applyBorder="1" applyAlignment="1" applyProtection="1">
      <alignment horizontal="center" vertical="center"/>
      <protection locked="0"/>
    </xf>
    <xf numFmtId="181" fontId="0" fillId="0" borderId="12" xfId="15" applyNumberFormat="1" applyFont="1" applyFill="1" applyBorder="1" applyAlignment="1">
      <alignment horizontal="center" vertical="center"/>
      <protection/>
    </xf>
    <xf numFmtId="181" fontId="0" fillId="0" borderId="22" xfId="23" applyNumberFormat="1" applyFont="1" applyFill="1" applyBorder="1" applyAlignment="1" applyProtection="1">
      <alignment horizontal="center" vertical="center"/>
      <protection locked="0"/>
    </xf>
    <xf numFmtId="2" fontId="0" fillId="0" borderId="10" xfId="24" applyNumberFormat="1" applyFont="1" applyFill="1" applyBorder="1" applyAlignment="1" applyProtection="1">
      <alignment horizontal="center" vertical="center"/>
      <protection locked="0"/>
    </xf>
    <xf numFmtId="2" fontId="0" fillId="0" borderId="12" xfId="15" applyNumberFormat="1" applyFont="1" applyFill="1" applyBorder="1" applyAlignment="1">
      <alignment horizontal="center" vertical="center"/>
      <protection/>
    </xf>
    <xf numFmtId="2" fontId="0" fillId="0" borderId="22" xfId="23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0" fillId="0" borderId="45" xfId="21" applyNumberFormat="1" applyFont="1" applyBorder="1" applyAlignment="1">
      <alignment vertical="center"/>
      <protection/>
    </xf>
    <xf numFmtId="0" fontId="0" fillId="0" borderId="21" xfId="25" applyFont="1" applyFill="1" applyBorder="1" applyAlignment="1">
      <alignment/>
      <protection/>
    </xf>
    <xf numFmtId="0" fontId="0" fillId="0" borderId="46" xfId="0" applyFont="1" applyFill="1" applyBorder="1" applyAlignment="1">
      <alignment/>
    </xf>
    <xf numFmtId="0" fontId="0" fillId="0" borderId="11" xfId="15" applyFont="1" applyFill="1" applyBorder="1" applyAlignment="1">
      <alignment horizontal="left" vertical="center"/>
      <protection/>
    </xf>
    <xf numFmtId="49" fontId="0" fillId="0" borderId="22" xfId="0" applyNumberFormat="1" applyFont="1" applyBorder="1" applyAlignment="1">
      <alignment horizontal="center"/>
    </xf>
    <xf numFmtId="3" fontId="0" fillId="0" borderId="18" xfId="23" applyNumberFormat="1" applyFont="1" applyFill="1" applyBorder="1" applyAlignment="1" applyProtection="1">
      <alignment horizontal="center" vertical="center"/>
      <protection locked="0"/>
    </xf>
    <xf numFmtId="181" fontId="0" fillId="0" borderId="18" xfId="23" applyNumberFormat="1" applyFont="1" applyFill="1" applyBorder="1" applyAlignment="1" applyProtection="1">
      <alignment horizontal="center" vertical="center"/>
      <protection locked="0"/>
    </xf>
    <xf numFmtId="2" fontId="0" fillId="0" borderId="18" xfId="23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25" applyFont="1" applyFill="1" applyBorder="1" applyAlignment="1">
      <alignment vertical="center"/>
      <protection/>
    </xf>
    <xf numFmtId="181" fontId="0" fillId="0" borderId="10" xfId="0" applyNumberFormat="1" applyFont="1" applyFill="1" applyBorder="1" applyAlignment="1">
      <alignment horizontal="center" vertical="center"/>
    </xf>
    <xf numFmtId="3" fontId="0" fillId="0" borderId="10" xfId="23" applyNumberFormat="1" applyFont="1" applyFill="1" applyBorder="1" applyAlignment="1" applyProtection="1">
      <alignment horizontal="center" vertical="center"/>
      <protection locked="0"/>
    </xf>
    <xf numFmtId="181" fontId="0" fillId="0" borderId="10" xfId="23" applyNumberFormat="1" applyFont="1" applyFill="1" applyBorder="1" applyAlignment="1" applyProtection="1">
      <alignment horizontal="center" vertical="center"/>
      <protection locked="0"/>
    </xf>
    <xf numFmtId="2" fontId="0" fillId="0" borderId="10" xfId="23" applyNumberFormat="1" applyFont="1" applyFill="1" applyBorder="1" applyAlignment="1" applyProtection="1">
      <alignment horizontal="center" vertical="center"/>
      <protection locked="0"/>
    </xf>
    <xf numFmtId="0" fontId="0" fillId="0" borderId="10" xfId="15" applyFont="1" applyFill="1" applyBorder="1" applyAlignment="1">
      <alignment horizontal="left" vertical="center"/>
      <protection/>
    </xf>
    <xf numFmtId="49" fontId="0" fillId="0" borderId="10" xfId="21" applyNumberFormat="1" applyFont="1" applyBorder="1" applyAlignment="1">
      <alignment vertical="center"/>
      <protection/>
    </xf>
    <xf numFmtId="0" fontId="0" fillId="0" borderId="10" xfId="25" applyFont="1" applyFill="1" applyBorder="1" applyAlignment="1">
      <alignment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43" xfId="25" applyNumberFormat="1" applyFont="1" applyFill="1" applyBorder="1" applyAlignment="1">
      <alignment horizontal="center" vertical="center"/>
      <protection/>
    </xf>
    <xf numFmtId="1" fontId="0" fillId="0" borderId="43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49" fontId="0" fillId="0" borderId="48" xfId="22" applyNumberFormat="1" applyFont="1" applyBorder="1" applyAlignment="1">
      <alignment vertical="center"/>
      <protection/>
    </xf>
    <xf numFmtId="0" fontId="0" fillId="0" borderId="48" xfId="0" applyFont="1" applyFill="1" applyBorder="1" applyAlignment="1">
      <alignment/>
    </xf>
    <xf numFmtId="49" fontId="0" fillId="0" borderId="48" xfId="25" applyNumberFormat="1" applyFont="1" applyFill="1" applyBorder="1" applyAlignment="1">
      <alignment horizontal="center" vertical="center"/>
      <protection/>
    </xf>
    <xf numFmtId="3" fontId="0" fillId="0" borderId="48" xfId="24" applyNumberFormat="1" applyFont="1" applyFill="1" applyBorder="1" applyAlignment="1" applyProtection="1">
      <alignment horizontal="center" vertical="center"/>
      <protection locked="0"/>
    </xf>
    <xf numFmtId="181" fontId="0" fillId="0" borderId="48" xfId="24" applyNumberFormat="1" applyFont="1" applyFill="1" applyBorder="1" applyAlignment="1" applyProtection="1">
      <alignment horizontal="center" vertical="center"/>
      <protection locked="0"/>
    </xf>
    <xf numFmtId="2" fontId="0" fillId="0" borderId="48" xfId="24" applyNumberFormat="1" applyFont="1" applyFill="1" applyBorder="1" applyAlignment="1" applyProtection="1">
      <alignment horizontal="center" vertical="center"/>
      <protection locked="0"/>
    </xf>
    <xf numFmtId="181" fontId="0" fillId="0" borderId="48" xfId="0" applyNumberFormat="1" applyFont="1" applyFill="1" applyBorder="1" applyAlignment="1">
      <alignment horizontal="center" vertical="center"/>
    </xf>
    <xf numFmtId="1" fontId="0" fillId="0" borderId="49" xfId="25" applyNumberFormat="1" applyFont="1" applyFill="1" applyBorder="1" applyAlignment="1">
      <alignment horizontal="center" vertical="center"/>
      <protection/>
    </xf>
    <xf numFmtId="0" fontId="4" fillId="2" borderId="50" xfId="0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0" fillId="0" borderId="16" xfId="25" applyFont="1" applyFill="1" applyBorder="1" applyAlignment="1">
      <alignment vertical="center"/>
      <protection/>
    </xf>
    <xf numFmtId="49" fontId="0" fillId="0" borderId="16" xfId="15" applyNumberFormat="1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center" vertical="center"/>
      <protection/>
    </xf>
    <xf numFmtId="181" fontId="0" fillId="0" borderId="16" xfId="15" applyNumberFormat="1" applyFont="1" applyFill="1" applyBorder="1" applyAlignment="1">
      <alignment horizontal="center" vertical="center"/>
      <protection/>
    </xf>
    <xf numFmtId="2" fontId="0" fillId="0" borderId="16" xfId="15" applyNumberFormat="1" applyFont="1" applyFill="1" applyBorder="1" applyAlignment="1">
      <alignment horizontal="center" vertical="center"/>
      <protection/>
    </xf>
    <xf numFmtId="181" fontId="0" fillId="0" borderId="16" xfId="0" applyNumberFormat="1" applyFont="1" applyFill="1" applyBorder="1" applyAlignment="1">
      <alignment horizontal="center" vertical="center"/>
    </xf>
    <xf numFmtId="1" fontId="0" fillId="0" borderId="57" xfId="25" applyNumberFormat="1" applyFont="1" applyFill="1" applyBorder="1" applyAlignment="1">
      <alignment horizontal="center" vertical="center"/>
      <protection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181" fontId="4" fillId="2" borderId="59" xfId="0" applyNumberFormat="1" applyFont="1" applyFill="1" applyBorder="1" applyAlignment="1">
      <alignment horizontal="center" vertical="center" wrapText="1"/>
    </xf>
    <xf numFmtId="2" fontId="4" fillId="2" borderId="59" xfId="0" applyNumberFormat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0" fillId="0" borderId="48" xfId="25" applyFont="1" applyFill="1" applyBorder="1" applyAlignment="1">
      <alignment vertical="center"/>
      <protection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181" fontId="4" fillId="2" borderId="66" xfId="0" applyNumberFormat="1" applyFont="1" applyFill="1" applyBorder="1" applyAlignment="1">
      <alignment horizontal="center" vertical="center" wrapText="1"/>
    </xf>
    <xf numFmtId="181" fontId="4" fillId="2" borderId="67" xfId="0" applyNumberFormat="1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181" fontId="4" fillId="2" borderId="73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49" fontId="0" fillId="0" borderId="0" xfId="22" applyNumberFormat="1" applyFont="1" applyFill="1" applyBorder="1" applyAlignment="1">
      <alignment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181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6" xfId="0" applyFont="1" applyBorder="1" applyAlignment="1">
      <alignment/>
    </xf>
    <xf numFmtId="0" fontId="4" fillId="0" borderId="0" xfId="0" applyFont="1" applyAlignment="1">
      <alignment/>
    </xf>
  </cellXfs>
  <cellStyles count="13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F4-A jun" xfId="21"/>
    <cellStyle name="normální_F4-A sen" xfId="22"/>
    <cellStyle name="normální_Regatta_vysl_06" xfId="23"/>
    <cellStyle name="normální_Regatta_vysl_06_výsledková listina 2008 - 1 soutěž" xfId="24"/>
    <cellStyle name="normální_St_listiny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5" sqref="E25"/>
    </sheetView>
  </sheetViews>
  <sheetFormatPr defaultColWidth="9.140625" defaultRowHeight="12.75"/>
  <cols>
    <col min="1" max="1" width="5.7109375" style="5" customWidth="1"/>
    <col min="2" max="2" width="17.57421875" style="5" customWidth="1"/>
    <col min="3" max="3" width="9.140625" style="5" customWidth="1"/>
    <col min="4" max="4" width="23.57421875" style="5" customWidth="1"/>
    <col min="5" max="5" width="15.140625" style="5" customWidth="1"/>
    <col min="6" max="6" width="7.421875" style="5" customWidth="1"/>
    <col min="7" max="7" width="7.57421875" style="5" customWidth="1"/>
    <col min="8" max="8" width="6.7109375" style="59" customWidth="1"/>
    <col min="9" max="9" width="6.28125" style="60" customWidth="1"/>
    <col min="10" max="10" width="7.00390625" style="59" customWidth="1"/>
    <col min="11" max="11" width="7.140625" style="59" customWidth="1"/>
    <col min="12" max="16" width="0" style="5" hidden="1" customWidth="1"/>
    <col min="17" max="16384" width="9.140625" style="5" customWidth="1"/>
  </cols>
  <sheetData>
    <row r="1" spans="1:25" ht="12.75">
      <c r="A1" s="1"/>
      <c r="B1" s="209" t="s">
        <v>103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Q1" s="211" t="s">
        <v>93</v>
      </c>
      <c r="Y1" s="211" t="s">
        <v>95</v>
      </c>
    </row>
    <row r="2" spans="2:13" ht="13.5" thickBot="1"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5" thickBot="1">
      <c r="A3" s="186" t="s">
        <v>0</v>
      </c>
      <c r="B3" s="203" t="s">
        <v>1</v>
      </c>
      <c r="C3" s="203" t="s">
        <v>2</v>
      </c>
      <c r="D3" s="203" t="s">
        <v>3</v>
      </c>
      <c r="E3" s="203" t="s">
        <v>4</v>
      </c>
      <c r="F3" s="203" t="s">
        <v>5</v>
      </c>
      <c r="G3" s="204" t="s">
        <v>84</v>
      </c>
      <c r="H3" s="205" t="s">
        <v>6</v>
      </c>
      <c r="I3" s="206" t="s">
        <v>7</v>
      </c>
      <c r="J3" s="207" t="s">
        <v>8</v>
      </c>
      <c r="K3" s="207" t="s">
        <v>85</v>
      </c>
      <c r="L3" s="208" t="s">
        <v>9</v>
      </c>
      <c r="M3" s="208"/>
      <c r="N3" s="180"/>
      <c r="O3" s="181" t="s">
        <v>10</v>
      </c>
      <c r="P3" s="181" t="s">
        <v>86</v>
      </c>
      <c r="Q3" s="183" t="s">
        <v>11</v>
      </c>
      <c r="R3" s="183"/>
      <c r="S3" s="184"/>
      <c r="T3" s="176" t="s">
        <v>12</v>
      </c>
      <c r="U3" s="177"/>
      <c r="V3" s="177"/>
      <c r="W3" s="177"/>
      <c r="X3" s="177"/>
      <c r="Y3" s="177"/>
      <c r="Z3" s="178" t="s">
        <v>13</v>
      </c>
    </row>
    <row r="4" spans="1:26" ht="15" thickBot="1">
      <c r="A4" s="187"/>
      <c r="B4" s="189"/>
      <c r="C4" s="189"/>
      <c r="D4" s="189"/>
      <c r="E4" s="189"/>
      <c r="F4" s="189"/>
      <c r="G4" s="6" t="s">
        <v>14</v>
      </c>
      <c r="H4" s="7" t="s">
        <v>87</v>
      </c>
      <c r="I4" s="8" t="s">
        <v>15</v>
      </c>
      <c r="J4" s="191"/>
      <c r="K4" s="191"/>
      <c r="L4" s="9" t="s">
        <v>16</v>
      </c>
      <c r="M4" s="9" t="s">
        <v>17</v>
      </c>
      <c r="N4" s="9" t="s">
        <v>18</v>
      </c>
      <c r="O4" s="182"/>
      <c r="P4" s="182"/>
      <c r="Q4" s="10" t="s">
        <v>19</v>
      </c>
      <c r="R4" s="10" t="s">
        <v>20</v>
      </c>
      <c r="S4" s="11" t="s">
        <v>21</v>
      </c>
      <c r="T4" s="12" t="s">
        <v>16</v>
      </c>
      <c r="U4" s="13" t="s">
        <v>22</v>
      </c>
      <c r="V4" s="9" t="s">
        <v>17</v>
      </c>
      <c r="W4" s="9" t="s">
        <v>22</v>
      </c>
      <c r="X4" s="9" t="s">
        <v>18</v>
      </c>
      <c r="Y4" s="9" t="s">
        <v>22</v>
      </c>
      <c r="Z4" s="179"/>
    </row>
    <row r="5" spans="1:26" ht="12.75">
      <c r="A5" s="14">
        <v>1</v>
      </c>
      <c r="B5" s="15" t="s">
        <v>64</v>
      </c>
      <c r="C5" s="16" t="s">
        <v>70</v>
      </c>
      <c r="D5" s="17" t="s">
        <v>104</v>
      </c>
      <c r="E5" s="18" t="s">
        <v>65</v>
      </c>
      <c r="F5" s="109" t="s">
        <v>66</v>
      </c>
      <c r="G5" s="111">
        <v>940</v>
      </c>
      <c r="H5" s="114">
        <v>0.76</v>
      </c>
      <c r="I5" s="117">
        <v>9.65</v>
      </c>
      <c r="J5" s="61">
        <f aca="true" t="shared" si="0" ref="J5:J19">G5*SQRT(H5)/(456*POWER(I5,1/3))</f>
        <v>0.8441002637314454</v>
      </c>
      <c r="K5" s="61">
        <f aca="true" t="shared" si="1" ref="K5:K19">IF(J5&gt;1,J5/J5^(2*LOG10(J5)),J5*J5^(2*LOG10(J5)))</f>
        <v>0.8654255481995394</v>
      </c>
      <c r="L5" s="62">
        <v>0</v>
      </c>
      <c r="M5" s="62">
        <v>0</v>
      </c>
      <c r="N5" s="62">
        <v>0</v>
      </c>
      <c r="O5" s="20">
        <v>0</v>
      </c>
      <c r="P5" s="61">
        <f aca="true" t="shared" si="2" ref="P5:P21">K5-(O5/200)</f>
        <v>0.8654255481995394</v>
      </c>
      <c r="Q5" s="63">
        <v>1914</v>
      </c>
      <c r="R5" s="63">
        <v>2032</v>
      </c>
      <c r="S5" s="64">
        <v>1513</v>
      </c>
      <c r="T5" s="65">
        <f aca="true" t="shared" si="3" ref="T5:T21">K5*Q5</f>
        <v>1656.4244992539184</v>
      </c>
      <c r="U5" s="195">
        <v>1</v>
      </c>
      <c r="V5" s="120">
        <f aca="true" t="shared" si="4" ref="V5:V21">K5*R5</f>
        <v>1758.5447139414641</v>
      </c>
      <c r="W5" s="21">
        <v>1</v>
      </c>
      <c r="X5" s="62">
        <f aca="true" t="shared" si="5" ref="X5:X21">K5*S5</f>
        <v>1309.3888544259032</v>
      </c>
      <c r="Y5" s="21">
        <v>1</v>
      </c>
      <c r="Z5" s="22">
        <v>2</v>
      </c>
    </row>
    <row r="6" spans="1:26" ht="12.75">
      <c r="A6" s="14">
        <v>2</v>
      </c>
      <c r="B6" s="15" t="s">
        <v>33</v>
      </c>
      <c r="C6" s="16" t="s">
        <v>34</v>
      </c>
      <c r="D6" s="17" t="s">
        <v>104</v>
      </c>
      <c r="E6" s="18" t="s">
        <v>35</v>
      </c>
      <c r="F6" s="19" t="s">
        <v>32</v>
      </c>
      <c r="G6" s="34">
        <v>1100</v>
      </c>
      <c r="H6" s="35">
        <v>0.855</v>
      </c>
      <c r="I6" s="36">
        <v>16.63</v>
      </c>
      <c r="J6" s="61">
        <f t="shared" si="0"/>
        <v>0.8738699729009216</v>
      </c>
      <c r="K6" s="61">
        <f t="shared" si="1"/>
        <v>0.887776750451943</v>
      </c>
      <c r="L6" s="62">
        <v>0</v>
      </c>
      <c r="M6" s="62">
        <v>0</v>
      </c>
      <c r="N6" s="62">
        <v>0</v>
      </c>
      <c r="O6" s="20">
        <v>0</v>
      </c>
      <c r="P6" s="61">
        <f t="shared" si="2"/>
        <v>0.887776750451943</v>
      </c>
      <c r="Q6" s="63">
        <v>2009</v>
      </c>
      <c r="R6" s="63">
        <v>2370</v>
      </c>
      <c r="S6" s="64">
        <v>1842</v>
      </c>
      <c r="T6" s="66">
        <f t="shared" si="3"/>
        <v>1783.5434916579536</v>
      </c>
      <c r="U6" s="121">
        <v>2</v>
      </c>
      <c r="V6" s="120">
        <f t="shared" si="4"/>
        <v>2104.030898571105</v>
      </c>
      <c r="W6" s="196">
        <v>4</v>
      </c>
      <c r="X6" s="62">
        <f t="shared" si="5"/>
        <v>1635.2847743324792</v>
      </c>
      <c r="Y6" s="21">
        <v>2</v>
      </c>
      <c r="Z6" s="22">
        <v>4</v>
      </c>
    </row>
    <row r="7" spans="1:26" ht="12.75">
      <c r="A7" s="23">
        <v>3</v>
      </c>
      <c r="B7" s="24" t="s">
        <v>24</v>
      </c>
      <c r="C7" s="25" t="s">
        <v>25</v>
      </c>
      <c r="D7" s="26" t="s">
        <v>26</v>
      </c>
      <c r="E7" s="27" t="s">
        <v>27</v>
      </c>
      <c r="F7" s="28" t="s">
        <v>28</v>
      </c>
      <c r="G7" s="129">
        <v>950</v>
      </c>
      <c r="H7" s="130">
        <v>0.39</v>
      </c>
      <c r="I7" s="131">
        <v>3.36</v>
      </c>
      <c r="J7" s="67">
        <f t="shared" si="0"/>
        <v>0.8686496326782525</v>
      </c>
      <c r="K7" s="67">
        <f t="shared" si="1"/>
        <v>0.8837401705585127</v>
      </c>
      <c r="L7" s="68">
        <v>0</v>
      </c>
      <c r="M7" s="68">
        <v>0</v>
      </c>
      <c r="N7" s="68">
        <v>0</v>
      </c>
      <c r="O7" s="20">
        <v>0</v>
      </c>
      <c r="P7" s="67">
        <f t="shared" si="2"/>
        <v>0.8837401705585127</v>
      </c>
      <c r="Q7" s="69">
        <v>2079</v>
      </c>
      <c r="R7" s="132">
        <v>2350</v>
      </c>
      <c r="S7" s="70">
        <v>2523</v>
      </c>
      <c r="T7" s="71">
        <f t="shared" si="3"/>
        <v>1837.295814591148</v>
      </c>
      <c r="U7" s="123">
        <v>3</v>
      </c>
      <c r="V7" s="120">
        <f t="shared" si="4"/>
        <v>2076.789400812505</v>
      </c>
      <c r="W7" s="123">
        <v>3</v>
      </c>
      <c r="X7" s="62">
        <f t="shared" si="5"/>
        <v>2229.6764503191275</v>
      </c>
      <c r="Y7" s="197">
        <v>9</v>
      </c>
      <c r="Z7" s="33">
        <v>6</v>
      </c>
    </row>
    <row r="8" spans="1:26" ht="12.75">
      <c r="A8" s="14">
        <v>4</v>
      </c>
      <c r="B8" s="15" t="s">
        <v>59</v>
      </c>
      <c r="C8" s="97" t="s">
        <v>68</v>
      </c>
      <c r="D8" s="51" t="s">
        <v>72</v>
      </c>
      <c r="E8" s="127" t="s">
        <v>61</v>
      </c>
      <c r="F8" s="107">
        <v>0.04861111111111111</v>
      </c>
      <c r="G8" s="111">
        <v>970</v>
      </c>
      <c r="H8" s="114">
        <v>0.38</v>
      </c>
      <c r="I8" s="117">
        <v>7.7</v>
      </c>
      <c r="J8" s="61">
        <f t="shared" si="0"/>
        <v>0.6640515297747571</v>
      </c>
      <c r="K8" s="61">
        <f t="shared" si="1"/>
        <v>0.7681149085099399</v>
      </c>
      <c r="L8" s="62">
        <v>0</v>
      </c>
      <c r="M8" s="62">
        <v>0</v>
      </c>
      <c r="N8" s="62">
        <v>0</v>
      </c>
      <c r="O8" s="20">
        <v>0</v>
      </c>
      <c r="P8" s="61">
        <f t="shared" si="2"/>
        <v>0.7681149085099399</v>
      </c>
      <c r="Q8" s="63">
        <v>2451</v>
      </c>
      <c r="R8" s="63">
        <v>2813</v>
      </c>
      <c r="S8" s="72">
        <v>2408</v>
      </c>
      <c r="T8" s="73">
        <f t="shared" si="3"/>
        <v>1882.6496407578627</v>
      </c>
      <c r="U8" s="122">
        <v>4</v>
      </c>
      <c r="V8" s="120">
        <f t="shared" si="4"/>
        <v>2160.707237638461</v>
      </c>
      <c r="W8" s="198">
        <v>5</v>
      </c>
      <c r="X8" s="62">
        <f t="shared" si="5"/>
        <v>1849.6206996919352</v>
      </c>
      <c r="Y8" s="21">
        <v>3</v>
      </c>
      <c r="Z8" s="22">
        <v>7</v>
      </c>
    </row>
    <row r="9" spans="1:26" ht="12.75">
      <c r="A9" s="23">
        <v>5</v>
      </c>
      <c r="B9" s="15" t="s">
        <v>78</v>
      </c>
      <c r="C9" s="16" t="s">
        <v>105</v>
      </c>
      <c r="D9" s="17" t="s">
        <v>79</v>
      </c>
      <c r="E9" s="126" t="s">
        <v>80</v>
      </c>
      <c r="F9" s="19" t="s">
        <v>71</v>
      </c>
      <c r="G9" s="34">
        <v>988</v>
      </c>
      <c r="H9" s="35">
        <v>0.516</v>
      </c>
      <c r="I9" s="36">
        <v>8.6</v>
      </c>
      <c r="J9" s="61">
        <f t="shared" si="0"/>
        <v>0.7596568686514404</v>
      </c>
      <c r="K9" s="61">
        <f t="shared" si="1"/>
        <v>0.8111886144096329</v>
      </c>
      <c r="L9" s="62">
        <v>0</v>
      </c>
      <c r="M9" s="62">
        <v>0</v>
      </c>
      <c r="N9" s="62">
        <v>0</v>
      </c>
      <c r="O9" s="20">
        <v>0</v>
      </c>
      <c r="P9" s="61">
        <f t="shared" si="2"/>
        <v>0.8111886144096329</v>
      </c>
      <c r="Q9" s="63">
        <v>2784</v>
      </c>
      <c r="R9" s="63">
        <v>2556</v>
      </c>
      <c r="S9" s="72">
        <v>2569</v>
      </c>
      <c r="T9" s="73">
        <f t="shared" si="3"/>
        <v>2258.349102516418</v>
      </c>
      <c r="U9" s="196">
        <v>7</v>
      </c>
      <c r="V9" s="120">
        <f t="shared" si="4"/>
        <v>2073.3980984310215</v>
      </c>
      <c r="W9" s="21">
        <v>2</v>
      </c>
      <c r="X9" s="62">
        <f t="shared" si="5"/>
        <v>2083.9435504183466</v>
      </c>
      <c r="Y9" s="21">
        <v>7</v>
      </c>
      <c r="Z9" s="22">
        <v>9</v>
      </c>
    </row>
    <row r="10" spans="1:26" ht="12.75">
      <c r="A10" s="14">
        <v>6</v>
      </c>
      <c r="B10" s="15" t="s">
        <v>77</v>
      </c>
      <c r="C10" s="16" t="s">
        <v>34</v>
      </c>
      <c r="D10" s="102" t="s">
        <v>104</v>
      </c>
      <c r="E10" s="18" t="s">
        <v>35</v>
      </c>
      <c r="F10" s="19" t="s">
        <v>32</v>
      </c>
      <c r="G10" s="34">
        <v>1100</v>
      </c>
      <c r="H10" s="35">
        <v>0.855</v>
      </c>
      <c r="I10" s="36">
        <v>16.43</v>
      </c>
      <c r="J10" s="61">
        <f t="shared" si="0"/>
        <v>0.8774015124777709</v>
      </c>
      <c r="K10" s="61">
        <f t="shared" si="1"/>
        <v>0.8905354802426645</v>
      </c>
      <c r="L10" s="62">
        <v>0</v>
      </c>
      <c r="M10" s="62">
        <v>0</v>
      </c>
      <c r="N10" s="62">
        <v>0</v>
      </c>
      <c r="O10" s="20">
        <v>0</v>
      </c>
      <c r="P10" s="61">
        <f t="shared" si="2"/>
        <v>0.8905354802426645</v>
      </c>
      <c r="Q10" s="63">
        <v>2409</v>
      </c>
      <c r="R10" s="63">
        <v>14192</v>
      </c>
      <c r="S10" s="72">
        <v>2251</v>
      </c>
      <c r="T10" s="73">
        <f t="shared" si="3"/>
        <v>2145.299971904579</v>
      </c>
      <c r="U10" s="122">
        <v>6</v>
      </c>
      <c r="V10" s="120">
        <f t="shared" si="4"/>
        <v>12638.479535603894</v>
      </c>
      <c r="W10" s="198">
        <v>16</v>
      </c>
      <c r="X10" s="62">
        <f t="shared" si="5"/>
        <v>2004.5953660262378</v>
      </c>
      <c r="Y10" s="21">
        <v>4</v>
      </c>
      <c r="Z10" s="22">
        <v>10</v>
      </c>
    </row>
    <row r="11" spans="1:26" ht="12.75">
      <c r="A11" s="23">
        <v>7</v>
      </c>
      <c r="B11" s="15" t="s">
        <v>57</v>
      </c>
      <c r="C11" s="16" t="s">
        <v>58</v>
      </c>
      <c r="D11" s="17" t="s">
        <v>104</v>
      </c>
      <c r="E11" s="18" t="s">
        <v>39</v>
      </c>
      <c r="F11" s="19" t="s">
        <v>23</v>
      </c>
      <c r="G11" s="34">
        <v>860</v>
      </c>
      <c r="H11" s="35">
        <v>0.7076</v>
      </c>
      <c r="I11" s="36">
        <v>9.2</v>
      </c>
      <c r="J11" s="61">
        <f t="shared" si="0"/>
        <v>0.7571203364127833</v>
      </c>
      <c r="K11" s="61">
        <f t="shared" si="1"/>
        <v>0.8097801910034438</v>
      </c>
      <c r="L11" s="62">
        <v>0</v>
      </c>
      <c r="M11" s="62">
        <v>0</v>
      </c>
      <c r="N11" s="62">
        <v>0</v>
      </c>
      <c r="O11" s="20">
        <v>0</v>
      </c>
      <c r="P11" s="61">
        <f t="shared" si="2"/>
        <v>0.8097801910034438</v>
      </c>
      <c r="Q11" s="63">
        <v>2609</v>
      </c>
      <c r="R11" s="63">
        <v>2704</v>
      </c>
      <c r="S11" s="72">
        <v>2949</v>
      </c>
      <c r="T11" s="73">
        <f t="shared" si="3"/>
        <v>2112.716518327985</v>
      </c>
      <c r="U11" s="122">
        <v>5</v>
      </c>
      <c r="V11" s="120">
        <f t="shared" si="4"/>
        <v>2189.645636473312</v>
      </c>
      <c r="W11" s="21">
        <v>6</v>
      </c>
      <c r="X11" s="62">
        <f t="shared" si="5"/>
        <v>2388.0417832691555</v>
      </c>
      <c r="Y11" s="198">
        <v>11</v>
      </c>
      <c r="Z11" s="22">
        <v>11</v>
      </c>
    </row>
    <row r="12" spans="1:26" ht="12.75">
      <c r="A12" s="14">
        <v>8</v>
      </c>
      <c r="B12" s="38" t="s">
        <v>46</v>
      </c>
      <c r="C12" s="37" t="s">
        <v>106</v>
      </c>
      <c r="D12" s="124" t="s">
        <v>48</v>
      </c>
      <c r="E12" s="125" t="s">
        <v>90</v>
      </c>
      <c r="F12" s="128" t="s">
        <v>49</v>
      </c>
      <c r="G12" s="41">
        <v>1390</v>
      </c>
      <c r="H12" s="42">
        <v>0.79</v>
      </c>
      <c r="I12" s="43">
        <v>14.8</v>
      </c>
      <c r="J12" s="61">
        <f t="shared" si="0"/>
        <v>1.1035099788615135</v>
      </c>
      <c r="K12" s="61">
        <f t="shared" si="1"/>
        <v>1.094250231373762</v>
      </c>
      <c r="L12" s="62">
        <v>0</v>
      </c>
      <c r="M12" s="62">
        <v>0</v>
      </c>
      <c r="N12" s="62">
        <v>0</v>
      </c>
      <c r="O12" s="20">
        <v>0</v>
      </c>
      <c r="P12" s="61">
        <f t="shared" si="2"/>
        <v>1.094250231373762</v>
      </c>
      <c r="Q12" s="74">
        <v>2762</v>
      </c>
      <c r="R12" s="74">
        <v>2210</v>
      </c>
      <c r="S12" s="75">
        <v>1851</v>
      </c>
      <c r="T12" s="73">
        <f t="shared" si="3"/>
        <v>3022.319139054331</v>
      </c>
      <c r="U12" s="198">
        <v>11</v>
      </c>
      <c r="V12" s="120">
        <f t="shared" si="4"/>
        <v>2418.2930113360144</v>
      </c>
      <c r="W12" s="21">
        <v>8</v>
      </c>
      <c r="X12" s="62">
        <f t="shared" si="5"/>
        <v>2025.4571782728337</v>
      </c>
      <c r="Y12" s="122">
        <v>5</v>
      </c>
      <c r="Z12" s="22">
        <v>13</v>
      </c>
    </row>
    <row r="13" spans="1:26" ht="12.75">
      <c r="A13" s="23">
        <v>9</v>
      </c>
      <c r="B13" s="44" t="s">
        <v>40</v>
      </c>
      <c r="C13" s="98" t="s">
        <v>41</v>
      </c>
      <c r="D13" s="100" t="s">
        <v>104</v>
      </c>
      <c r="E13" s="104" t="s">
        <v>74</v>
      </c>
      <c r="F13" s="84" t="s">
        <v>71</v>
      </c>
      <c r="G13" s="45">
        <v>1000</v>
      </c>
      <c r="H13" s="46">
        <v>1.17</v>
      </c>
      <c r="I13" s="47">
        <v>15.8</v>
      </c>
      <c r="J13" s="76">
        <f t="shared" si="0"/>
        <v>0.94531320789862</v>
      </c>
      <c r="K13" s="76">
        <f t="shared" si="1"/>
        <v>0.9479137352306496</v>
      </c>
      <c r="L13" s="77">
        <v>0</v>
      </c>
      <c r="M13" s="77">
        <v>0</v>
      </c>
      <c r="N13" s="77">
        <v>0</v>
      </c>
      <c r="O13" s="20">
        <v>0</v>
      </c>
      <c r="P13" s="76">
        <f t="shared" si="2"/>
        <v>0.9479137352306496</v>
      </c>
      <c r="Q13" s="78">
        <v>2460</v>
      </c>
      <c r="R13" s="78">
        <v>2383</v>
      </c>
      <c r="S13" s="79">
        <v>2279</v>
      </c>
      <c r="T13" s="73">
        <f t="shared" si="3"/>
        <v>2331.867788667398</v>
      </c>
      <c r="U13" s="199">
        <v>9</v>
      </c>
      <c r="V13" s="120">
        <f t="shared" si="4"/>
        <v>2258.878431054638</v>
      </c>
      <c r="W13" s="48">
        <v>7</v>
      </c>
      <c r="X13" s="62">
        <f t="shared" si="5"/>
        <v>2160.2954025906506</v>
      </c>
      <c r="Y13" s="48">
        <v>8</v>
      </c>
      <c r="Z13" s="49">
        <v>15</v>
      </c>
    </row>
    <row r="14" spans="1:26" ht="12.75">
      <c r="A14" s="14">
        <v>10</v>
      </c>
      <c r="B14" s="15" t="s">
        <v>50</v>
      </c>
      <c r="C14" s="16" t="s">
        <v>51</v>
      </c>
      <c r="D14" s="51" t="s">
        <v>45</v>
      </c>
      <c r="E14" s="18" t="s">
        <v>42</v>
      </c>
      <c r="F14" s="19" t="s">
        <v>23</v>
      </c>
      <c r="G14" s="34">
        <v>890</v>
      </c>
      <c r="H14" s="35">
        <v>0.98</v>
      </c>
      <c r="I14" s="36">
        <v>13.2</v>
      </c>
      <c r="J14" s="76">
        <f t="shared" si="0"/>
        <v>0.8175485603151806</v>
      </c>
      <c r="K14" s="76">
        <f t="shared" si="1"/>
        <v>0.846878901129021</v>
      </c>
      <c r="L14" s="68">
        <v>0</v>
      </c>
      <c r="M14" s="68">
        <v>0</v>
      </c>
      <c r="N14" s="68">
        <v>0</v>
      </c>
      <c r="O14" s="20">
        <v>0</v>
      </c>
      <c r="P14" s="67">
        <f t="shared" si="2"/>
        <v>0.846878901129021</v>
      </c>
      <c r="Q14" s="80">
        <v>3545</v>
      </c>
      <c r="R14" s="80">
        <v>3411</v>
      </c>
      <c r="S14" s="81">
        <v>2399</v>
      </c>
      <c r="T14" s="73">
        <f t="shared" si="3"/>
        <v>3002.1857045023794</v>
      </c>
      <c r="U14" s="123">
        <v>10</v>
      </c>
      <c r="V14" s="120">
        <f t="shared" si="4"/>
        <v>2888.7039317510907</v>
      </c>
      <c r="W14" s="197">
        <v>11</v>
      </c>
      <c r="X14" s="62">
        <f t="shared" si="5"/>
        <v>2031.6624838085213</v>
      </c>
      <c r="Y14" s="32">
        <v>6</v>
      </c>
      <c r="Z14" s="33">
        <v>16</v>
      </c>
    </row>
    <row r="15" spans="1:26" ht="12.75">
      <c r="A15" s="23">
        <v>11</v>
      </c>
      <c r="B15" s="50" t="s">
        <v>36</v>
      </c>
      <c r="C15" s="96" t="s">
        <v>37</v>
      </c>
      <c r="D15" s="17" t="s">
        <v>38</v>
      </c>
      <c r="E15" s="103" t="s">
        <v>39</v>
      </c>
      <c r="F15" s="106" t="s">
        <v>23</v>
      </c>
      <c r="G15" s="110">
        <v>860</v>
      </c>
      <c r="H15" s="113">
        <v>0.762</v>
      </c>
      <c r="I15" s="116">
        <v>14</v>
      </c>
      <c r="J15" s="76">
        <f t="shared" si="0"/>
        <v>0.6830750391564141</v>
      </c>
      <c r="K15" s="76">
        <f t="shared" si="1"/>
        <v>0.7749431192411101</v>
      </c>
      <c r="L15" s="62">
        <v>0</v>
      </c>
      <c r="M15" s="62">
        <v>0</v>
      </c>
      <c r="N15" s="62">
        <v>0</v>
      </c>
      <c r="O15" s="20">
        <v>0</v>
      </c>
      <c r="P15" s="61">
        <f t="shared" si="2"/>
        <v>0.7749431192411101</v>
      </c>
      <c r="Q15" s="74">
        <v>2962</v>
      </c>
      <c r="R15" s="74">
        <v>3619</v>
      </c>
      <c r="S15" s="75">
        <v>2932</v>
      </c>
      <c r="T15" s="71">
        <f t="shared" si="3"/>
        <v>2295.381519192168</v>
      </c>
      <c r="U15" s="21">
        <v>8</v>
      </c>
      <c r="V15" s="120">
        <f t="shared" si="4"/>
        <v>2804.5191485335777</v>
      </c>
      <c r="W15" s="21">
        <v>9</v>
      </c>
      <c r="X15" s="62">
        <f t="shared" si="5"/>
        <v>2272.133225614935</v>
      </c>
      <c r="Y15" s="196">
        <v>10</v>
      </c>
      <c r="Z15" s="22">
        <v>17</v>
      </c>
    </row>
    <row r="16" spans="1:26" ht="12.75">
      <c r="A16" s="14">
        <v>12</v>
      </c>
      <c r="B16" s="57" t="s">
        <v>60</v>
      </c>
      <c r="C16" s="58" t="s">
        <v>69</v>
      </c>
      <c r="D16" s="51" t="s">
        <v>73</v>
      </c>
      <c r="E16" s="52" t="s">
        <v>83</v>
      </c>
      <c r="F16" s="53">
        <v>0.05</v>
      </c>
      <c r="G16" s="54">
        <v>650</v>
      </c>
      <c r="H16" s="55">
        <v>0.191</v>
      </c>
      <c r="I16" s="56">
        <v>1.7</v>
      </c>
      <c r="J16" s="76">
        <f t="shared" si="0"/>
        <v>0.5219740234832198</v>
      </c>
      <c r="K16" s="76">
        <f t="shared" si="1"/>
        <v>0.7535172320643343</v>
      </c>
      <c r="L16" s="62">
        <v>0</v>
      </c>
      <c r="M16" s="62">
        <v>0</v>
      </c>
      <c r="N16" s="62">
        <v>0</v>
      </c>
      <c r="O16" s="20">
        <v>0</v>
      </c>
      <c r="P16" s="61">
        <f t="shared" si="2"/>
        <v>0.7535172320643343</v>
      </c>
      <c r="Q16" s="74">
        <v>4650</v>
      </c>
      <c r="R16" s="74">
        <v>3812</v>
      </c>
      <c r="S16" s="75">
        <v>3324</v>
      </c>
      <c r="T16" s="73">
        <f t="shared" si="3"/>
        <v>3503.8551290991545</v>
      </c>
      <c r="U16" s="196">
        <v>14</v>
      </c>
      <c r="V16" s="120">
        <f t="shared" si="4"/>
        <v>2872.4076886292423</v>
      </c>
      <c r="W16" s="21">
        <v>10</v>
      </c>
      <c r="X16" s="62">
        <f t="shared" si="5"/>
        <v>2504.6912793818474</v>
      </c>
      <c r="Y16" s="21">
        <v>12</v>
      </c>
      <c r="Z16" s="22">
        <v>22</v>
      </c>
    </row>
    <row r="17" spans="1:26" ht="12.75">
      <c r="A17" s="23">
        <v>13</v>
      </c>
      <c r="B17" s="94" t="s">
        <v>29</v>
      </c>
      <c r="C17" s="58" t="s">
        <v>30</v>
      </c>
      <c r="D17" s="17" t="s">
        <v>104</v>
      </c>
      <c r="E17" s="39" t="s">
        <v>31</v>
      </c>
      <c r="F17" s="40" t="s">
        <v>32</v>
      </c>
      <c r="G17" s="112">
        <v>620</v>
      </c>
      <c r="H17" s="115">
        <v>0.237</v>
      </c>
      <c r="I17" s="118">
        <v>3.73</v>
      </c>
      <c r="J17" s="76">
        <f t="shared" si="0"/>
        <v>0.42680687776835163</v>
      </c>
      <c r="K17" s="76">
        <f t="shared" si="1"/>
        <v>0.8011042406209008</v>
      </c>
      <c r="L17" s="62">
        <v>0</v>
      </c>
      <c r="M17" s="62">
        <v>0</v>
      </c>
      <c r="N17" s="62">
        <v>0</v>
      </c>
      <c r="O17" s="20">
        <v>0</v>
      </c>
      <c r="P17" s="61">
        <f t="shared" si="2"/>
        <v>0.8011042406209008</v>
      </c>
      <c r="Q17" s="74">
        <v>4185</v>
      </c>
      <c r="R17" s="119">
        <v>4281</v>
      </c>
      <c r="S17" s="75">
        <v>3419</v>
      </c>
      <c r="T17" s="73">
        <f t="shared" si="3"/>
        <v>3352.62124699847</v>
      </c>
      <c r="U17" s="196">
        <v>13</v>
      </c>
      <c r="V17" s="120">
        <f t="shared" si="4"/>
        <v>3429.5272540980764</v>
      </c>
      <c r="W17" s="21">
        <v>12</v>
      </c>
      <c r="X17" s="62">
        <f t="shared" si="5"/>
        <v>2738.97539868286</v>
      </c>
      <c r="Y17" s="122">
        <v>13</v>
      </c>
      <c r="Z17" s="22">
        <v>25</v>
      </c>
    </row>
    <row r="18" spans="1:26" ht="12.75">
      <c r="A18" s="14">
        <v>14</v>
      </c>
      <c r="B18" s="57" t="s">
        <v>43</v>
      </c>
      <c r="C18" s="58" t="s">
        <v>44</v>
      </c>
      <c r="D18" s="51" t="s">
        <v>45</v>
      </c>
      <c r="E18" s="100" t="s">
        <v>76</v>
      </c>
      <c r="F18" s="106" t="s">
        <v>88</v>
      </c>
      <c r="G18" s="110">
        <v>1016</v>
      </c>
      <c r="H18" s="113">
        <v>0.483</v>
      </c>
      <c r="I18" s="116">
        <v>2.65</v>
      </c>
      <c r="J18" s="76">
        <f t="shared" si="0"/>
        <v>1.1189752293032469</v>
      </c>
      <c r="K18" s="76">
        <f t="shared" si="1"/>
        <v>1.1067603590439672</v>
      </c>
      <c r="L18" s="62">
        <v>0</v>
      </c>
      <c r="M18" s="62">
        <v>0</v>
      </c>
      <c r="N18" s="62">
        <v>0</v>
      </c>
      <c r="O18" s="20">
        <v>0</v>
      </c>
      <c r="P18" s="61">
        <f t="shared" si="2"/>
        <v>1.1067603590439672</v>
      </c>
      <c r="Q18" s="74">
        <v>2848</v>
      </c>
      <c r="R18" s="74">
        <v>5718</v>
      </c>
      <c r="S18" s="75">
        <v>2835</v>
      </c>
      <c r="T18" s="73">
        <f t="shared" si="3"/>
        <v>3152.0535025572185</v>
      </c>
      <c r="U18" s="122">
        <v>12</v>
      </c>
      <c r="V18" s="120">
        <f t="shared" si="4"/>
        <v>6328.455733013405</v>
      </c>
      <c r="W18" s="21">
        <v>13</v>
      </c>
      <c r="X18" s="62">
        <f t="shared" si="5"/>
        <v>3137.665617889647</v>
      </c>
      <c r="Y18" s="198">
        <v>14</v>
      </c>
      <c r="Z18" s="22">
        <v>25</v>
      </c>
    </row>
    <row r="19" spans="1:26" ht="12.75">
      <c r="A19" s="23">
        <v>15</v>
      </c>
      <c r="B19" s="24" t="s">
        <v>52</v>
      </c>
      <c r="C19" s="99" t="s">
        <v>53</v>
      </c>
      <c r="D19" s="101" t="s">
        <v>54</v>
      </c>
      <c r="E19" s="105" t="s">
        <v>55</v>
      </c>
      <c r="F19" s="108" t="s">
        <v>56</v>
      </c>
      <c r="G19" s="29">
        <v>990</v>
      </c>
      <c r="H19" s="30">
        <v>1.146</v>
      </c>
      <c r="I19" s="31">
        <v>13.5</v>
      </c>
      <c r="J19" s="82">
        <f t="shared" si="0"/>
        <v>0.9760784802388843</v>
      </c>
      <c r="K19" s="76">
        <f t="shared" si="1"/>
        <v>0.976575623092412</v>
      </c>
      <c r="L19" s="62">
        <v>0</v>
      </c>
      <c r="M19" s="62">
        <v>0</v>
      </c>
      <c r="N19" s="62">
        <v>0</v>
      </c>
      <c r="O19" s="20">
        <v>0</v>
      </c>
      <c r="P19" s="61">
        <f t="shared" si="2"/>
        <v>0.976575623092412</v>
      </c>
      <c r="Q19" s="74">
        <v>6975</v>
      </c>
      <c r="R19" s="74">
        <v>7096</v>
      </c>
      <c r="S19" s="75">
        <v>6838</v>
      </c>
      <c r="T19" s="73">
        <f t="shared" si="3"/>
        <v>6811.614971069574</v>
      </c>
      <c r="U19" s="198">
        <v>16</v>
      </c>
      <c r="V19" s="120">
        <f t="shared" si="4"/>
        <v>6929.780621463756</v>
      </c>
      <c r="W19" s="122">
        <v>14</v>
      </c>
      <c r="X19" s="62">
        <f t="shared" si="5"/>
        <v>6677.824110705913</v>
      </c>
      <c r="Y19" s="21">
        <v>16</v>
      </c>
      <c r="Z19" s="22">
        <v>30</v>
      </c>
    </row>
    <row r="20" spans="1:26" ht="12.75">
      <c r="A20" s="14">
        <v>16</v>
      </c>
      <c r="B20" s="95" t="s">
        <v>75</v>
      </c>
      <c r="C20" s="16"/>
      <c r="D20" s="51" t="s">
        <v>62</v>
      </c>
      <c r="E20" s="83" t="s">
        <v>63</v>
      </c>
      <c r="F20" s="84" t="s">
        <v>71</v>
      </c>
      <c r="G20" s="45">
        <v>988</v>
      </c>
      <c r="H20" s="46">
        <v>0.516</v>
      </c>
      <c r="I20" s="47">
        <v>6.7</v>
      </c>
      <c r="J20" s="76">
        <v>0.826</v>
      </c>
      <c r="K20" s="76">
        <v>0.852</v>
      </c>
      <c r="L20" s="62">
        <v>0</v>
      </c>
      <c r="M20" s="62">
        <v>0</v>
      </c>
      <c r="N20" s="62">
        <v>0</v>
      </c>
      <c r="O20" s="20">
        <v>0</v>
      </c>
      <c r="P20" s="61">
        <f t="shared" si="2"/>
        <v>0.852</v>
      </c>
      <c r="Q20" s="74">
        <v>4146</v>
      </c>
      <c r="R20" s="74">
        <v>10644</v>
      </c>
      <c r="S20" s="75">
        <v>6838</v>
      </c>
      <c r="T20" s="73">
        <f t="shared" si="3"/>
        <v>3532.392</v>
      </c>
      <c r="U20" s="196">
        <v>15</v>
      </c>
      <c r="V20" s="120">
        <f t="shared" si="4"/>
        <v>9068.688</v>
      </c>
      <c r="W20" s="21">
        <v>15</v>
      </c>
      <c r="X20" s="62">
        <f t="shared" si="5"/>
        <v>5825.976</v>
      </c>
      <c r="Y20" s="21">
        <v>15</v>
      </c>
      <c r="Z20" s="22">
        <v>30</v>
      </c>
    </row>
    <row r="21" spans="1:26" ht="12.75">
      <c r="A21" s="23">
        <v>17</v>
      </c>
      <c r="B21" s="86" t="s">
        <v>81</v>
      </c>
      <c r="C21" s="16"/>
      <c r="D21" s="51" t="s">
        <v>82</v>
      </c>
      <c r="E21" s="93" t="s">
        <v>89</v>
      </c>
      <c r="F21" s="88"/>
      <c r="G21" s="89"/>
      <c r="H21" s="90"/>
      <c r="I21" s="91"/>
      <c r="J21" s="92"/>
      <c r="K21" s="92"/>
      <c r="L21" s="62">
        <v>0</v>
      </c>
      <c r="M21" s="62">
        <v>0</v>
      </c>
      <c r="N21" s="62">
        <v>0</v>
      </c>
      <c r="O21" s="20">
        <v>0</v>
      </c>
      <c r="P21" s="61">
        <f t="shared" si="2"/>
        <v>0</v>
      </c>
      <c r="Q21" s="78">
        <v>0</v>
      </c>
      <c r="R21" s="78">
        <v>2609</v>
      </c>
      <c r="S21" s="85">
        <v>0</v>
      </c>
      <c r="T21" s="73">
        <f t="shared" si="3"/>
        <v>0</v>
      </c>
      <c r="U21" s="122"/>
      <c r="V21" s="120">
        <f t="shared" si="4"/>
        <v>0</v>
      </c>
      <c r="W21" s="21"/>
      <c r="X21" s="62">
        <f t="shared" si="5"/>
        <v>0</v>
      </c>
      <c r="Y21" s="21"/>
      <c r="Z21" s="22"/>
    </row>
    <row r="22" ht="12.75">
      <c r="B22" s="200"/>
    </row>
    <row r="23" ht="12.75">
      <c r="B23" s="201"/>
    </row>
    <row r="24" spans="2:4" ht="12.75">
      <c r="B24" s="201" t="s">
        <v>99</v>
      </c>
      <c r="C24" s="5" t="s">
        <v>98</v>
      </c>
      <c r="D24" s="202" t="s">
        <v>100</v>
      </c>
    </row>
    <row r="25" spans="2:24" ht="12.75">
      <c r="B25" s="201"/>
      <c r="S25" s="87"/>
      <c r="X25" s="87"/>
    </row>
    <row r="26" spans="2:24" ht="12.75">
      <c r="B26" s="5" t="s">
        <v>101</v>
      </c>
      <c r="C26" s="5" t="s">
        <v>102</v>
      </c>
      <c r="S26" s="87"/>
      <c r="X26" s="87"/>
    </row>
    <row r="27" spans="2:24" ht="12.75">
      <c r="B27" s="201"/>
      <c r="S27" s="87"/>
      <c r="X27" s="87"/>
    </row>
    <row r="28" spans="2:24" ht="12.75">
      <c r="B28" s="201"/>
      <c r="S28" s="87"/>
      <c r="X28" s="87"/>
    </row>
    <row r="29" spans="2:24" ht="12.75">
      <c r="B29" s="201"/>
      <c r="S29" s="87"/>
      <c r="X29" s="87"/>
    </row>
    <row r="30" spans="2:24" ht="12.75">
      <c r="B30" s="201"/>
      <c r="S30" s="87"/>
      <c r="X30" s="87"/>
    </row>
    <row r="31" spans="2:24" ht="12.75">
      <c r="B31" s="201"/>
      <c r="S31" s="87"/>
      <c r="X31" s="87"/>
    </row>
    <row r="32" spans="2:24" ht="12.75">
      <c r="B32" s="201"/>
      <c r="S32" s="87"/>
      <c r="X32" s="87"/>
    </row>
    <row r="33" spans="2:24" ht="12.75">
      <c r="B33" s="201"/>
      <c r="S33" s="87"/>
      <c r="X33" s="87"/>
    </row>
    <row r="34" spans="2:24" ht="12.75">
      <c r="B34" s="201"/>
      <c r="S34" s="87"/>
      <c r="X34" s="87"/>
    </row>
    <row r="35" spans="2:24" ht="12.75">
      <c r="B35" s="201"/>
      <c r="S35" s="87"/>
      <c r="X35" s="87"/>
    </row>
    <row r="36" spans="2:24" ht="12.75">
      <c r="B36" s="201"/>
      <c r="S36" s="87"/>
      <c r="X36" s="87"/>
    </row>
    <row r="37" spans="2:24" ht="12.75">
      <c r="B37" s="201"/>
      <c r="S37" s="87"/>
      <c r="X37" s="87"/>
    </row>
    <row r="38" spans="2:24" ht="12.75">
      <c r="B38" s="201"/>
      <c r="S38" s="87"/>
      <c r="X38" s="87"/>
    </row>
    <row r="39" spans="2:24" ht="12.75">
      <c r="B39" s="201"/>
      <c r="S39" s="87"/>
      <c r="X39" s="87"/>
    </row>
    <row r="40" spans="2:24" ht="12.75">
      <c r="B40" s="201"/>
      <c r="S40" s="87"/>
      <c r="X40" s="87"/>
    </row>
    <row r="41" spans="2:24" ht="12.75">
      <c r="B41" s="201"/>
      <c r="S41" s="87"/>
      <c r="X41" s="87"/>
    </row>
    <row r="42" ht="12.75">
      <c r="B42" s="201"/>
    </row>
    <row r="43" ht="12.75">
      <c r="B43" s="201"/>
    </row>
    <row r="44" ht="12.75">
      <c r="B44" s="201"/>
    </row>
    <row r="45" ht="12.75">
      <c r="B45" s="201"/>
    </row>
    <row r="46" ht="12.75">
      <c r="B46" s="201"/>
    </row>
    <row r="47" ht="12.75">
      <c r="B47" s="201"/>
    </row>
    <row r="48" ht="12.75">
      <c r="B48" s="201"/>
    </row>
    <row r="49" ht="12.75">
      <c r="B49" s="201"/>
    </row>
    <row r="50" ht="12.75">
      <c r="B50" s="201"/>
    </row>
    <row r="51" ht="12.75">
      <c r="B51" s="201"/>
    </row>
    <row r="52" ht="12.75">
      <c r="B52" s="201"/>
    </row>
    <row r="53" ht="12.75">
      <c r="B53" s="201"/>
    </row>
    <row r="54" ht="12.75">
      <c r="B54" s="201"/>
    </row>
    <row r="55" ht="12.75">
      <c r="B55" s="201"/>
    </row>
    <row r="56" ht="12.75">
      <c r="B56" s="201"/>
    </row>
    <row r="57" ht="12.75">
      <c r="B57" s="201"/>
    </row>
    <row r="58" ht="12.75">
      <c r="B58" s="201"/>
    </row>
    <row r="59" ht="12.75">
      <c r="B59" s="201"/>
    </row>
    <row r="60" ht="12.75">
      <c r="B60" s="201"/>
    </row>
    <row r="61" ht="12.75">
      <c r="B61" s="201"/>
    </row>
    <row r="62" ht="12.75">
      <c r="B62" s="201"/>
    </row>
    <row r="63" ht="12.75">
      <c r="B63" s="201"/>
    </row>
    <row r="64" ht="12.75">
      <c r="B64" s="201"/>
    </row>
    <row r="65" ht="12.75">
      <c r="B65" s="201"/>
    </row>
    <row r="66" ht="12.75">
      <c r="B66" s="201"/>
    </row>
    <row r="67" ht="12.75">
      <c r="B67" s="201"/>
    </row>
    <row r="68" ht="12.75">
      <c r="B68" s="201"/>
    </row>
    <row r="69" ht="12.75">
      <c r="B69" s="201"/>
    </row>
    <row r="70" ht="12.75">
      <c r="B70" s="201"/>
    </row>
    <row r="71" ht="12.75">
      <c r="B71" s="201"/>
    </row>
    <row r="72" ht="12.75">
      <c r="B72" s="201"/>
    </row>
    <row r="73" ht="12.75">
      <c r="B73" s="201"/>
    </row>
  </sheetData>
  <mergeCells count="16">
    <mergeCell ref="B1:M1"/>
    <mergeCell ref="B2:M2"/>
    <mergeCell ref="A3:A4"/>
    <mergeCell ref="B3:B4"/>
    <mergeCell ref="C3:C4"/>
    <mergeCell ref="D3:D4"/>
    <mergeCell ref="E3:E4"/>
    <mergeCell ref="F3:F4"/>
    <mergeCell ref="J3:J4"/>
    <mergeCell ref="K3:K4"/>
    <mergeCell ref="T3:Y3"/>
    <mergeCell ref="Z3:Z4"/>
    <mergeCell ref="L3:N3"/>
    <mergeCell ref="O3:O4"/>
    <mergeCell ref="P3:P4"/>
    <mergeCell ref="Q3:S3"/>
  </mergeCells>
  <printOptions/>
  <pageMargins left="0.1968503937007874" right="0.7086614173228347" top="0.984251968503937" bottom="0.984251968503937" header="0" footer="0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120" zoomScaleNormal="120" workbookViewId="0" topLeftCell="A1">
      <selection activeCell="F21" sqref="F21"/>
    </sheetView>
  </sheetViews>
  <sheetFormatPr defaultColWidth="9.140625" defaultRowHeight="12.75"/>
  <cols>
    <col min="1" max="1" width="5.7109375" style="5" customWidth="1"/>
    <col min="2" max="2" width="17.57421875" style="5" customWidth="1"/>
    <col min="3" max="3" width="9.140625" style="5" customWidth="1"/>
    <col min="4" max="4" width="23.57421875" style="5" customWidth="1"/>
    <col min="5" max="5" width="15.140625" style="5" customWidth="1"/>
    <col min="6" max="6" width="7.421875" style="5" customWidth="1"/>
    <col min="7" max="7" width="7.57421875" style="5" customWidth="1"/>
    <col min="8" max="8" width="6.7109375" style="59" customWidth="1"/>
    <col min="9" max="9" width="6.28125" style="60" customWidth="1"/>
    <col min="10" max="10" width="7.00390625" style="59" customWidth="1"/>
    <col min="11" max="11" width="7.140625" style="59" customWidth="1"/>
    <col min="12" max="12" width="17.8515625" style="5" bestFit="1" customWidth="1"/>
    <col min="13" max="13" width="19.28125" style="5" customWidth="1"/>
    <col min="14" max="16384" width="9.140625" style="5" customWidth="1"/>
  </cols>
  <sheetData>
    <row r="1" spans="1:11" ht="12.75">
      <c r="A1" s="1"/>
      <c r="B1" s="185" t="s">
        <v>67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13.5" thickBot="1">
      <c r="B2" s="185" t="s">
        <v>92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3" ht="15" customHeight="1" thickBot="1">
      <c r="A3" s="186" t="s">
        <v>0</v>
      </c>
      <c r="B3" s="188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2" t="s">
        <v>84</v>
      </c>
      <c r="H3" s="3" t="s">
        <v>6</v>
      </c>
      <c r="I3" s="4" t="s">
        <v>7</v>
      </c>
      <c r="J3" s="190" t="s">
        <v>8</v>
      </c>
      <c r="K3" s="190" t="s">
        <v>85</v>
      </c>
      <c r="L3" s="170" t="s">
        <v>11</v>
      </c>
      <c r="M3" s="156" t="s">
        <v>91</v>
      </c>
    </row>
    <row r="4" spans="1:13" ht="15" thickBot="1">
      <c r="A4" s="192"/>
      <c r="B4" s="193"/>
      <c r="C4" s="193"/>
      <c r="D4" s="193"/>
      <c r="E4" s="193"/>
      <c r="F4" s="193"/>
      <c r="G4" s="171" t="s">
        <v>14</v>
      </c>
      <c r="H4" s="172" t="s">
        <v>87</v>
      </c>
      <c r="I4" s="173" t="s">
        <v>15</v>
      </c>
      <c r="J4" s="194"/>
      <c r="K4" s="194"/>
      <c r="L4" s="174" t="s">
        <v>19</v>
      </c>
      <c r="M4" s="157" t="s">
        <v>16</v>
      </c>
    </row>
    <row r="5" spans="1:13" ht="12.75">
      <c r="A5" s="162">
        <v>1</v>
      </c>
      <c r="B5" s="163" t="s">
        <v>64</v>
      </c>
      <c r="C5" s="25" t="s">
        <v>70</v>
      </c>
      <c r="D5" s="26" t="s">
        <v>104</v>
      </c>
      <c r="E5" s="26" t="s">
        <v>65</v>
      </c>
      <c r="F5" s="164" t="s">
        <v>66</v>
      </c>
      <c r="G5" s="165">
        <v>940</v>
      </c>
      <c r="H5" s="166">
        <v>0.76</v>
      </c>
      <c r="I5" s="167">
        <v>9.65</v>
      </c>
      <c r="J5" s="168">
        <f aca="true" t="shared" si="0" ref="J5:J12">G5*SQRT(H5)/(456*POWER(I5,1/3))</f>
        <v>0.8441002637314454</v>
      </c>
      <c r="K5" s="168">
        <f aca="true" t="shared" si="1" ref="K5:K12">IF(J5&gt;1,J5/J5^(2*LOG10(J5)),J5*J5^(2*LOG10(J5)))</f>
        <v>0.8654255481995394</v>
      </c>
      <c r="L5" s="169">
        <v>1500</v>
      </c>
      <c r="M5" s="158">
        <f aca="true" t="shared" si="2" ref="M5:M18">K5*L5</f>
        <v>1298.138322299309</v>
      </c>
    </row>
    <row r="6" spans="1:13" ht="12.75">
      <c r="A6" s="146">
        <v>2</v>
      </c>
      <c r="B6" s="134" t="s">
        <v>46</v>
      </c>
      <c r="C6" s="37" t="s">
        <v>47</v>
      </c>
      <c r="D6" s="140" t="s">
        <v>48</v>
      </c>
      <c r="E6" s="141" t="s">
        <v>90</v>
      </c>
      <c r="F6" s="142" t="s">
        <v>49</v>
      </c>
      <c r="G6" s="110">
        <v>1390</v>
      </c>
      <c r="H6" s="113">
        <v>0.79</v>
      </c>
      <c r="I6" s="116">
        <v>14.8</v>
      </c>
      <c r="J6" s="135">
        <f t="shared" si="0"/>
        <v>1.1035099788615135</v>
      </c>
      <c r="K6" s="135">
        <f t="shared" si="1"/>
        <v>1.094250231373762</v>
      </c>
      <c r="L6" s="144">
        <v>1556</v>
      </c>
      <c r="M6" s="159">
        <f t="shared" si="2"/>
        <v>1702.6533600175737</v>
      </c>
    </row>
    <row r="7" spans="1:13" ht="12.75">
      <c r="A7" s="146">
        <v>3</v>
      </c>
      <c r="B7" s="134" t="s">
        <v>33</v>
      </c>
      <c r="C7" s="16" t="s">
        <v>34</v>
      </c>
      <c r="D7" s="26" t="s">
        <v>104</v>
      </c>
      <c r="E7" s="17" t="s">
        <v>35</v>
      </c>
      <c r="F7" s="106" t="s">
        <v>32</v>
      </c>
      <c r="G7" s="110">
        <v>1100</v>
      </c>
      <c r="H7" s="113">
        <v>0.855</v>
      </c>
      <c r="I7" s="116">
        <v>16.63</v>
      </c>
      <c r="J7" s="135">
        <f t="shared" si="0"/>
        <v>0.8738699729009216</v>
      </c>
      <c r="K7" s="135">
        <f t="shared" si="1"/>
        <v>0.887776750451943</v>
      </c>
      <c r="L7" s="144">
        <v>1995</v>
      </c>
      <c r="M7" s="159">
        <f t="shared" si="2"/>
        <v>1771.1146171516264</v>
      </c>
    </row>
    <row r="8" spans="1:13" ht="12.75">
      <c r="A8" s="146">
        <v>4</v>
      </c>
      <c r="B8" s="134" t="s">
        <v>57</v>
      </c>
      <c r="C8" s="16" t="s">
        <v>58</v>
      </c>
      <c r="D8" s="26" t="s">
        <v>104</v>
      </c>
      <c r="E8" s="17" t="s">
        <v>39</v>
      </c>
      <c r="F8" s="106" t="s">
        <v>23</v>
      </c>
      <c r="G8" s="110">
        <v>860</v>
      </c>
      <c r="H8" s="113">
        <v>0.7076</v>
      </c>
      <c r="I8" s="116">
        <v>9.2</v>
      </c>
      <c r="J8" s="135">
        <f t="shared" si="0"/>
        <v>0.7571203364127833</v>
      </c>
      <c r="K8" s="135">
        <f t="shared" si="1"/>
        <v>0.8097801910034438</v>
      </c>
      <c r="L8" s="144">
        <v>2314</v>
      </c>
      <c r="M8" s="160">
        <f t="shared" si="2"/>
        <v>1873.831361981969</v>
      </c>
    </row>
    <row r="9" spans="1:13" ht="12.75">
      <c r="A9" s="146">
        <v>5</v>
      </c>
      <c r="B9" s="134" t="s">
        <v>77</v>
      </c>
      <c r="C9" s="16" t="s">
        <v>34</v>
      </c>
      <c r="D9" s="26" t="s">
        <v>104</v>
      </c>
      <c r="E9" s="17" t="s">
        <v>35</v>
      </c>
      <c r="F9" s="106" t="s">
        <v>32</v>
      </c>
      <c r="G9" s="110">
        <v>1100</v>
      </c>
      <c r="H9" s="113">
        <v>0.855</v>
      </c>
      <c r="I9" s="116">
        <v>16.43</v>
      </c>
      <c r="J9" s="135">
        <f t="shared" si="0"/>
        <v>0.8774015124777709</v>
      </c>
      <c r="K9" s="135">
        <f t="shared" si="1"/>
        <v>0.8905354802426645</v>
      </c>
      <c r="L9" s="144">
        <v>2142</v>
      </c>
      <c r="M9" s="160">
        <f t="shared" si="2"/>
        <v>1907.5269986797873</v>
      </c>
    </row>
    <row r="10" spans="1:13" ht="12.75">
      <c r="A10" s="146">
        <v>6</v>
      </c>
      <c r="B10" s="134" t="s">
        <v>40</v>
      </c>
      <c r="C10" s="16" t="s">
        <v>41</v>
      </c>
      <c r="D10" s="26" t="s">
        <v>104</v>
      </c>
      <c r="E10" s="17" t="s">
        <v>74</v>
      </c>
      <c r="F10" s="106" t="s">
        <v>71</v>
      </c>
      <c r="G10" s="110">
        <v>1000</v>
      </c>
      <c r="H10" s="113">
        <v>1.17</v>
      </c>
      <c r="I10" s="116">
        <v>15.8</v>
      </c>
      <c r="J10" s="135">
        <f t="shared" si="0"/>
        <v>0.94531320789862</v>
      </c>
      <c r="K10" s="135">
        <f t="shared" si="1"/>
        <v>0.9479137352306496</v>
      </c>
      <c r="L10" s="144">
        <v>2047</v>
      </c>
      <c r="M10" s="160">
        <f t="shared" si="2"/>
        <v>1940.3794160171396</v>
      </c>
    </row>
    <row r="11" spans="1:13" ht="12.75">
      <c r="A11" s="146">
        <v>7</v>
      </c>
      <c r="B11" s="134" t="s">
        <v>24</v>
      </c>
      <c r="C11" s="16" t="s">
        <v>25</v>
      </c>
      <c r="D11" s="17" t="s">
        <v>26</v>
      </c>
      <c r="E11" s="17" t="s">
        <v>27</v>
      </c>
      <c r="F11" s="106" t="s">
        <v>28</v>
      </c>
      <c r="G11" s="136">
        <v>950</v>
      </c>
      <c r="H11" s="137">
        <v>0.39</v>
      </c>
      <c r="I11" s="138">
        <v>3.36</v>
      </c>
      <c r="J11" s="135">
        <f t="shared" si="0"/>
        <v>0.8686496326782525</v>
      </c>
      <c r="K11" s="135">
        <f t="shared" si="1"/>
        <v>0.8837401705585127</v>
      </c>
      <c r="L11" s="145">
        <v>2421</v>
      </c>
      <c r="M11" s="160">
        <f t="shared" si="2"/>
        <v>2139.5349529221594</v>
      </c>
    </row>
    <row r="12" spans="1:13" ht="12.75">
      <c r="A12" s="146">
        <v>8</v>
      </c>
      <c r="B12" s="134" t="s">
        <v>59</v>
      </c>
      <c r="C12" s="97" t="s">
        <v>68</v>
      </c>
      <c r="D12" s="51" t="s">
        <v>72</v>
      </c>
      <c r="E12" s="139" t="s">
        <v>61</v>
      </c>
      <c r="F12" s="53">
        <v>0.04861111111111111</v>
      </c>
      <c r="G12" s="54">
        <v>970</v>
      </c>
      <c r="H12" s="55">
        <v>0.38</v>
      </c>
      <c r="I12" s="56">
        <v>7.7</v>
      </c>
      <c r="J12" s="135">
        <f t="shared" si="0"/>
        <v>0.6640515297747571</v>
      </c>
      <c r="K12" s="135">
        <f t="shared" si="1"/>
        <v>0.7681149085099399</v>
      </c>
      <c r="L12" s="144">
        <v>2997</v>
      </c>
      <c r="M12" s="160">
        <f t="shared" si="2"/>
        <v>2302.0403808042897</v>
      </c>
    </row>
    <row r="13" spans="1:13" ht="12.75">
      <c r="A13" s="146">
        <v>9</v>
      </c>
      <c r="B13" s="143" t="s">
        <v>75</v>
      </c>
      <c r="C13" s="16"/>
      <c r="D13" s="51" t="s">
        <v>62</v>
      </c>
      <c r="E13" s="17" t="s">
        <v>63</v>
      </c>
      <c r="F13" s="106" t="s">
        <v>71</v>
      </c>
      <c r="G13" s="110">
        <v>988</v>
      </c>
      <c r="H13" s="113">
        <v>0.516</v>
      </c>
      <c r="I13" s="116">
        <v>6.7</v>
      </c>
      <c r="J13" s="135">
        <v>0.826</v>
      </c>
      <c r="K13" s="135">
        <v>0.852</v>
      </c>
      <c r="L13" s="144">
        <v>2844</v>
      </c>
      <c r="M13" s="160">
        <f t="shared" si="2"/>
        <v>2423.0879999999997</v>
      </c>
    </row>
    <row r="14" spans="1:13" ht="12.75">
      <c r="A14" s="146">
        <v>10</v>
      </c>
      <c r="B14" s="134" t="s">
        <v>36</v>
      </c>
      <c r="C14" s="16" t="s">
        <v>37</v>
      </c>
      <c r="D14" s="17" t="s">
        <v>38</v>
      </c>
      <c r="E14" s="17" t="s">
        <v>39</v>
      </c>
      <c r="F14" s="106" t="s">
        <v>23</v>
      </c>
      <c r="G14" s="110">
        <v>860</v>
      </c>
      <c r="H14" s="113">
        <v>0.762</v>
      </c>
      <c r="I14" s="116">
        <v>14</v>
      </c>
      <c r="J14" s="135">
        <f>G14*SQRT(H14)/(456*POWER(I14,1/3))</f>
        <v>0.6830750391564141</v>
      </c>
      <c r="K14" s="135">
        <f>IF(J14&gt;1,J14/J14^(2*LOG10(J14)),J14*J14^(2*LOG10(J14)))</f>
        <v>0.7749431192411101</v>
      </c>
      <c r="L14" s="144">
        <v>3270</v>
      </c>
      <c r="M14" s="159">
        <f t="shared" si="2"/>
        <v>2534.06399991843</v>
      </c>
    </row>
    <row r="15" spans="1:13" ht="12.75">
      <c r="A15" s="146">
        <v>11</v>
      </c>
      <c r="B15" s="134" t="s">
        <v>50</v>
      </c>
      <c r="C15" s="16" t="s">
        <v>51</v>
      </c>
      <c r="D15" s="51" t="s">
        <v>45</v>
      </c>
      <c r="E15" s="17" t="s">
        <v>42</v>
      </c>
      <c r="F15" s="106" t="s">
        <v>23</v>
      </c>
      <c r="G15" s="110">
        <v>890</v>
      </c>
      <c r="H15" s="113">
        <v>0.98</v>
      </c>
      <c r="I15" s="116">
        <v>13.2</v>
      </c>
      <c r="J15" s="135">
        <f>G15*SQRT(H15)/(456*POWER(I15,1/3))</f>
        <v>0.8175485603151806</v>
      </c>
      <c r="K15" s="135">
        <f>IF(J15&gt;1,J15/J15^(2*LOG10(J15)),J15*J15^(2*LOG10(J15)))</f>
        <v>0.846878901129021</v>
      </c>
      <c r="L15" s="144">
        <v>3015</v>
      </c>
      <c r="M15" s="160">
        <f t="shared" si="2"/>
        <v>2553.3398869039984</v>
      </c>
    </row>
    <row r="16" spans="1:13" ht="12.75">
      <c r="A16" s="146">
        <v>12</v>
      </c>
      <c r="B16" s="134" t="s">
        <v>29</v>
      </c>
      <c r="C16" s="16" t="s">
        <v>30</v>
      </c>
      <c r="D16" s="26" t="s">
        <v>104</v>
      </c>
      <c r="E16" s="17" t="s">
        <v>31</v>
      </c>
      <c r="F16" s="106" t="s">
        <v>32</v>
      </c>
      <c r="G16" s="136">
        <v>620</v>
      </c>
      <c r="H16" s="137">
        <v>0.237</v>
      </c>
      <c r="I16" s="138">
        <v>3.73</v>
      </c>
      <c r="J16" s="135">
        <f>G16*SQRT(H16)/(456*POWER(I16,1/3))</f>
        <v>0.42680687776835163</v>
      </c>
      <c r="K16" s="135">
        <f>IF(J16&gt;1,J16/J16^(2*LOG10(J16)),J16*J16^(2*LOG10(J16)))</f>
        <v>0.8011042406209008</v>
      </c>
      <c r="L16" s="145">
        <v>3351</v>
      </c>
      <c r="M16" s="160">
        <f t="shared" si="2"/>
        <v>2684.5003103206386</v>
      </c>
    </row>
    <row r="17" spans="1:13" ht="12.75">
      <c r="A17" s="146">
        <v>13</v>
      </c>
      <c r="B17" s="134" t="s">
        <v>52</v>
      </c>
      <c r="C17" s="37" t="s">
        <v>53</v>
      </c>
      <c r="D17" s="140" t="s">
        <v>54</v>
      </c>
      <c r="E17" s="141" t="s">
        <v>55</v>
      </c>
      <c r="F17" s="142" t="s">
        <v>56</v>
      </c>
      <c r="G17" s="110">
        <v>990</v>
      </c>
      <c r="H17" s="113">
        <v>1.146</v>
      </c>
      <c r="I17" s="116">
        <v>13.5</v>
      </c>
      <c r="J17" s="135">
        <f>G17*SQRT(H17)/(456*POWER(I17,1/3))</f>
        <v>0.9760784802388843</v>
      </c>
      <c r="K17" s="135">
        <f>IF(J17&gt;1,J17/J17^(2*LOG10(J17)),J17*J17^(2*LOG10(J17)))</f>
        <v>0.976575623092412</v>
      </c>
      <c r="L17" s="144">
        <v>3275</v>
      </c>
      <c r="M17" s="160">
        <f t="shared" si="2"/>
        <v>3198.2851656276493</v>
      </c>
    </row>
    <row r="18" spans="1:13" ht="13.5" thickBot="1">
      <c r="A18" s="146">
        <v>14</v>
      </c>
      <c r="B18" s="175" t="s">
        <v>43</v>
      </c>
      <c r="C18" s="147" t="s">
        <v>44</v>
      </c>
      <c r="D18" s="148" t="s">
        <v>45</v>
      </c>
      <c r="E18" s="149" t="s">
        <v>76</v>
      </c>
      <c r="F18" s="150" t="s">
        <v>88</v>
      </c>
      <c r="G18" s="151">
        <v>1016</v>
      </c>
      <c r="H18" s="152">
        <v>0.483</v>
      </c>
      <c r="I18" s="153">
        <v>2.65</v>
      </c>
      <c r="J18" s="154">
        <f>G18*SQRT(H18)/(456*POWER(I18,1/3))</f>
        <v>1.1189752293032469</v>
      </c>
      <c r="K18" s="154">
        <f>IF(J18&gt;1,J18/J18^(2*LOG10(J18)),J18*J18^(2*LOG10(J18)))</f>
        <v>1.1067603590439672</v>
      </c>
      <c r="L18" s="155">
        <v>2951</v>
      </c>
      <c r="M18" s="161">
        <f t="shared" si="2"/>
        <v>3266.049819538747</v>
      </c>
    </row>
    <row r="20" ht="12.75">
      <c r="B20" s="94" t="s">
        <v>96</v>
      </c>
    </row>
    <row r="22" ht="12.75">
      <c r="B22" s="94" t="s">
        <v>97</v>
      </c>
    </row>
    <row r="24" spans="2:9" ht="12.75">
      <c r="B24" s="201" t="s">
        <v>99</v>
      </c>
      <c r="C24" s="5" t="s">
        <v>98</v>
      </c>
      <c r="D24" s="202" t="s">
        <v>100</v>
      </c>
      <c r="G24" s="133"/>
      <c r="H24" s="133"/>
      <c r="I24" s="133"/>
    </row>
    <row r="25" spans="7:9" ht="12.75">
      <c r="G25" s="133"/>
      <c r="H25" s="133"/>
      <c r="I25" s="133"/>
    </row>
    <row r="26" spans="2:9" ht="12.75">
      <c r="B26" s="5" t="s">
        <v>101</v>
      </c>
      <c r="C26" s="5" t="s">
        <v>102</v>
      </c>
      <c r="G26" s="133"/>
      <c r="H26" s="133"/>
      <c r="I26" s="133"/>
    </row>
    <row r="27" spans="7:9" ht="12.75">
      <c r="G27" s="133"/>
      <c r="H27" s="133"/>
      <c r="I27" s="133"/>
    </row>
    <row r="28" spans="7:9" ht="12.75">
      <c r="G28" s="133"/>
      <c r="H28" s="133"/>
      <c r="I28" s="133"/>
    </row>
    <row r="29" spans="7:9" ht="12.75">
      <c r="G29" s="133"/>
      <c r="H29" s="133"/>
      <c r="I29" s="133"/>
    </row>
    <row r="30" spans="7:9" ht="12.75">
      <c r="G30" s="133"/>
      <c r="H30" s="133"/>
      <c r="I30" s="133"/>
    </row>
    <row r="31" spans="7:9" ht="12.75">
      <c r="G31" s="133"/>
      <c r="H31" s="133"/>
      <c r="I31" s="133"/>
    </row>
    <row r="32" spans="7:9" ht="12.75">
      <c r="G32" s="133"/>
      <c r="H32" s="133"/>
      <c r="I32" s="133"/>
    </row>
    <row r="33" spans="7:9" ht="12.75">
      <c r="G33" s="133"/>
      <c r="H33" s="133"/>
      <c r="I33" s="133"/>
    </row>
    <row r="34" spans="7:9" ht="12.75">
      <c r="G34" s="133"/>
      <c r="H34" s="133"/>
      <c r="I34" s="133"/>
    </row>
    <row r="35" spans="7:9" ht="12.75">
      <c r="G35" s="133"/>
      <c r="H35" s="133"/>
      <c r="I35" s="133"/>
    </row>
    <row r="36" spans="7:9" ht="12.75">
      <c r="G36" s="133"/>
      <c r="H36" s="133"/>
      <c r="I36" s="133"/>
    </row>
    <row r="37" spans="7:9" ht="12.75">
      <c r="G37" s="133"/>
      <c r="H37" s="133"/>
      <c r="I37" s="133"/>
    </row>
    <row r="38" spans="7:9" ht="12.75">
      <c r="G38" s="133"/>
      <c r="H38" s="133"/>
      <c r="I38" s="133"/>
    </row>
    <row r="39" spans="7:9" ht="12.75">
      <c r="G39" s="133"/>
      <c r="H39" s="133"/>
      <c r="I39" s="133"/>
    </row>
    <row r="40" spans="7:9" ht="12.75">
      <c r="G40" s="133"/>
      <c r="H40" s="133"/>
      <c r="I40" s="133"/>
    </row>
    <row r="41" spans="7:9" ht="12.75">
      <c r="G41" s="133"/>
      <c r="H41" s="133"/>
      <c r="I41" s="133"/>
    </row>
    <row r="42" spans="7:9" ht="12.75">
      <c r="G42" s="133"/>
      <c r="H42" s="133"/>
      <c r="I42" s="133"/>
    </row>
    <row r="43" spans="7:9" ht="12.75">
      <c r="G43" s="133"/>
      <c r="H43" s="133"/>
      <c r="I43" s="133"/>
    </row>
    <row r="44" spans="7:9" ht="12.75">
      <c r="G44" s="133"/>
      <c r="H44" s="133"/>
      <c r="I44" s="133"/>
    </row>
    <row r="45" spans="7:9" ht="12.75">
      <c r="G45" s="133"/>
      <c r="H45" s="133"/>
      <c r="I45" s="133"/>
    </row>
  </sheetData>
  <mergeCells count="10">
    <mergeCell ref="B1:K1"/>
    <mergeCell ref="B2:K2"/>
    <mergeCell ref="A3:A4"/>
    <mergeCell ref="B3:B4"/>
    <mergeCell ref="C3:C4"/>
    <mergeCell ref="D3:D4"/>
    <mergeCell ref="E3:E4"/>
    <mergeCell ref="F3:F4"/>
    <mergeCell ref="J3:J4"/>
    <mergeCell ref="K3:K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Tomášek</cp:lastModifiedBy>
  <cp:lastPrinted>2008-10-06T20:49:58Z</cp:lastPrinted>
  <dcterms:created xsi:type="dcterms:W3CDTF">1997-01-24T11:07:25Z</dcterms:created>
  <dcterms:modified xsi:type="dcterms:W3CDTF">2008-10-06T21:05:25Z</dcterms:modified>
  <cp:category/>
  <cp:version/>
  <cp:contentType/>
  <cp:contentStatus/>
</cp:coreProperties>
</file>