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390" windowWidth="17400" windowHeight="4035" tabRatio="929" activeTab="0"/>
  </bookViews>
  <sheets>
    <sheet name="Titulní strana" sheetId="1" r:id="rId1"/>
    <sheet name="NSS-A" sheetId="2" r:id="rId2"/>
    <sheet name="Body do MiČR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'NSS-A'!$A$1:$AA$19</definedName>
    <definedName name="_xlnm.Print_Area" localSheetId="0">'Titulní strana'!$A$1:$E$61</definedName>
  </definedNames>
  <calcPr fullCalcOnLoad="1"/>
</workbook>
</file>

<file path=xl/sharedStrings.xml><?xml version="1.0" encoding="utf-8"?>
<sst xmlns="http://schemas.openxmlformats.org/spreadsheetml/2006/main" count="281" uniqueCount="141">
  <si>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</si>
  <si>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</si>
  <si>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</si>
  <si>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</si>
  <si>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</si>
  <si>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</si>
  <si>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</si>
  <si>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</si>
  <si>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</si>
  <si>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</si>
  <si>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</si>
  <si>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</si>
  <si>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</si>
  <si>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</si>
  <si>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</si>
  <si>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</si>
  <si>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</si>
  <si>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</si>
  <si>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</si>
  <si>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</si>
  <si>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</si>
  <si>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</si>
  <si>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</si>
  <si>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</si>
  <si>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</si>
  <si>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</si>
  <si>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</si>
  <si>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</si>
  <si>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</si>
  <si>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</si>
  <si>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</si>
  <si>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</si>
  <si>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</si>
  <si>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</si>
  <si>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</si>
  <si>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</si>
  <si>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</si>
  <si>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</si>
  <si>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</si>
  <si>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</si>
  <si>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</si>
  <si>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</si>
  <si>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</si>
  <si>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Lubomír Jedlička</t>
  </si>
  <si>
    <t>R-125</t>
  </si>
  <si>
    <t>Výsledky zpracoval: Jan Jedlička , kontrola Jiří Špinar-ved sekce NS</t>
  </si>
  <si>
    <t>KLoM Brandýs nad Labem</t>
  </si>
  <si>
    <t>Jan Jedlička</t>
  </si>
  <si>
    <t>R-24</t>
  </si>
  <si>
    <t>CZ-02/A/OS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</si>
  <si>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</si>
  <si>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</si>
  <si>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</si>
  <si>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</si>
  <si>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</si>
  <si>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</si>
  <si>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</si>
  <si>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</si>
  <si>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</si>
  <si>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</si>
  <si>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</si>
  <si>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</si>
  <si>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</si>
  <si>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</si>
  <si>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</si>
  <si>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</si>
  <si>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</si>
  <si>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Ing. Zdeněk Tomášek</t>
  </si>
  <si>
    <t>NSS</t>
  </si>
  <si>
    <t>start. č. 3:</t>
  </si>
  <si>
    <t>Ved.startov. č. 3:</t>
  </si>
  <si>
    <t>Douša Ladislav</t>
  </si>
  <si>
    <t>1:28</t>
  </si>
  <si>
    <t>Nejhorší jízda</t>
  </si>
  <si>
    <t>Jiří Špinar</t>
  </si>
  <si>
    <t>CZ-19/B</t>
  </si>
  <si>
    <t>František Hosnedl</t>
  </si>
  <si>
    <t>R-27</t>
  </si>
  <si>
    <t>min.</t>
  </si>
  <si>
    <t>sek.</t>
  </si>
  <si>
    <t>celkem</t>
  </si>
  <si>
    <t>1. jízda</t>
  </si>
  <si>
    <t>2. jízda</t>
  </si>
  <si>
    <t>3. jízda</t>
  </si>
  <si>
    <t>Jaroslav Šesták</t>
  </si>
  <si>
    <t>CZ-26/B</t>
  </si>
  <si>
    <t>Pavel Jedlička</t>
  </si>
  <si>
    <t>R-15</t>
  </si>
  <si>
    <t>Jiří Hinterhölz</t>
  </si>
  <si>
    <t>R-11</t>
  </si>
  <si>
    <t>Vladislav Šesták</t>
  </si>
  <si>
    <t>CZ-27/B</t>
  </si>
  <si>
    <t>Michal Ferjančič</t>
  </si>
  <si>
    <t>R-26</t>
  </si>
  <si>
    <t>50% času</t>
  </si>
  <si>
    <t>100% času</t>
  </si>
  <si>
    <t>535-001</t>
  </si>
  <si>
    <t>KLoM Písek</t>
  </si>
  <si>
    <t>Rozhodčí               1</t>
  </si>
  <si>
    <t>Janoš Milan</t>
  </si>
  <si>
    <t>079-057</t>
  </si>
  <si>
    <t>Umístění</t>
  </si>
  <si>
    <t>Body</t>
  </si>
  <si>
    <t>b.</t>
  </si>
  <si>
    <t>ATC Podroužek Netolice</t>
  </si>
  <si>
    <t>členové MAJÁKU Borovany</t>
  </si>
  <si>
    <t>Jaroslava Hosnedlová</t>
  </si>
  <si>
    <t>Bohuslav Ferajnčič</t>
  </si>
  <si>
    <t>Pavel Sviták</t>
  </si>
  <si>
    <t>Nashledanou se těší modeláři z MAJÁKU Borovany</t>
  </si>
  <si>
    <t>www.majakborovany.wz.cz</t>
  </si>
  <si>
    <t>Otakar Holan</t>
  </si>
  <si>
    <t>CZ-11/A</t>
  </si>
  <si>
    <t>24. - 26.6.2011</t>
  </si>
  <si>
    <t>24.6. v 9:30 nástupem závodníků</t>
  </si>
  <si>
    <t>(převzato z Lo-17) 2</t>
  </si>
  <si>
    <t>*kooptace z Lo-19  1</t>
  </si>
  <si>
    <t>*kooptace z Lo-19  2</t>
  </si>
  <si>
    <t>*kooptace z Lo-19  3</t>
  </si>
  <si>
    <t>Termín: 24.06.2011 - 26.06.2011</t>
  </si>
  <si>
    <t>R-41</t>
  </si>
  <si>
    <t>Legend</t>
  </si>
  <si>
    <t>26.6. v 14:00 vyhlášení výsledků soutěže</t>
  </si>
  <si>
    <t>Kabešová Eva</t>
  </si>
  <si>
    <t>079-017</t>
  </si>
  <si>
    <t>Longtze</t>
  </si>
  <si>
    <t>Blue Moon</t>
  </si>
  <si>
    <t>Výsledková listina   Lo-20</t>
  </si>
  <si>
    <t>25.6. od 13:00 do 17:50 soutěžní jízdy</t>
  </si>
  <si>
    <t>26.6. od 8:00 do 13:15 soutěžní jízdy</t>
  </si>
  <si>
    <t xml:space="preserve">26.6. v 13:15 konec jízd, </t>
  </si>
  <si>
    <t>4. soutěž "Seriálu MiČR - NS" – Netolice, ATC Podroužek</t>
  </si>
  <si>
    <t>Soutěž: 4. soutěž Lo-20 "Seriálu MiČR - NS"; Netolice; ATC Podroužek 2011</t>
  </si>
  <si>
    <t>62*</t>
  </si>
  <si>
    <t>61*</t>
  </si>
  <si>
    <t>63*</t>
  </si>
  <si>
    <t>58*</t>
  </si>
  <si>
    <t>59*</t>
  </si>
  <si>
    <t>57*</t>
  </si>
  <si>
    <t>Převzato ze soutěže Lo-17 a Lo-19</t>
  </si>
  <si>
    <t>Polojasno až oblačno, mírný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</si>
</sst>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0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49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49" applyFont="1" applyAlignment="1">
      <alignment horizontal="righ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49" fontId="11" fillId="24" borderId="16" xfId="0" applyNumberFormat="1" applyFont="1" applyFill="1" applyBorder="1" applyAlignment="1">
      <alignment horizontal="center"/>
    </xf>
    <xf numFmtId="0" fontId="0" fillId="0" borderId="14" xfId="48" applyFill="1" applyBorder="1" applyAlignment="1">
      <alignment horizontal="center" vertical="center"/>
      <protection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49" fontId="11" fillId="24" borderId="15" xfId="0" applyNumberFormat="1" applyFont="1" applyFill="1" applyBorder="1" applyAlignment="1">
      <alignment horizontal="center"/>
    </xf>
    <xf numFmtId="49" fontId="0" fillId="0" borderId="14" xfId="52" applyNumberFormat="1" applyFont="1" applyFill="1" applyBorder="1" applyAlignment="1">
      <alignment horizontal="center" vertical="center"/>
      <protection/>
    </xf>
    <xf numFmtId="3" fontId="1" fillId="0" borderId="14" xfId="51" applyNumberFormat="1" applyFont="1" applyFill="1" applyBorder="1" applyAlignment="1" applyProtection="1">
      <alignment horizontal="center" vertical="center"/>
      <protection locked="0"/>
    </xf>
    <xf numFmtId="164" fontId="1" fillId="0" borderId="14" xfId="51" applyNumberFormat="1" applyFont="1" applyFill="1" applyBorder="1" applyAlignment="1" applyProtection="1">
      <alignment horizontal="center" vertical="center"/>
      <protection locked="0"/>
    </xf>
    <xf numFmtId="4" fontId="1" fillId="0" borderId="14" xfId="51" applyNumberFormat="1" applyFont="1" applyFill="1" applyBorder="1" applyAlignment="1" applyProtection="1">
      <alignment horizontal="center" vertical="center"/>
      <protection locked="0"/>
    </xf>
    <xf numFmtId="165" fontId="18" fillId="0" borderId="14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1" fontId="0" fillId="0" borderId="14" xfId="52" applyNumberFormat="1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vertical="center"/>
      <protection/>
    </xf>
    <xf numFmtId="165" fontId="18" fillId="0" borderId="10" xfId="0" applyNumberFormat="1" applyFont="1" applyFill="1" applyBorder="1" applyAlignment="1">
      <alignment horizontal="center" vertical="center"/>
    </xf>
    <xf numFmtId="4" fontId="11" fillId="0" borderId="10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0" fontId="0" fillId="0" borderId="14" xfId="50" applyFont="1" applyBorder="1">
      <alignment/>
      <protection/>
    </xf>
    <xf numFmtId="0" fontId="4" fillId="0" borderId="0" xfId="47" applyFont="1" applyAlignment="1">
      <alignment horizontal="left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3" xfId="52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1" fontId="0" fillId="0" borderId="22" xfId="0" applyNumberFormat="1" applyBorder="1" applyAlignment="1">
      <alignment horizontal="center"/>
    </xf>
    <xf numFmtId="0" fontId="0" fillId="0" borderId="0" xfId="47" applyFont="1" applyAlignment="1">
      <alignment horizontal="left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4" xfId="52" applyNumberFormat="1" applyFont="1" applyFill="1" applyBorder="1" applyAlignment="1">
      <alignment horizontal="center" vertical="center"/>
      <protection/>
    </xf>
    <xf numFmtId="1" fontId="0" fillId="0" borderId="27" xfId="52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49" applyBorder="1">
      <alignment/>
      <protection/>
    </xf>
    <xf numFmtId="0" fontId="0" fillId="0" borderId="28" xfId="0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" fontId="0" fillId="0" borderId="30" xfId="0" applyNumberFormat="1" applyBorder="1" applyAlignment="1">
      <alignment vertical="center"/>
    </xf>
    <xf numFmtId="1" fontId="0" fillId="0" borderId="29" xfId="0" applyNumberFormat="1" applyFill="1" applyBorder="1" applyAlignment="1">
      <alignment horizontal="center" vertical="center"/>
    </xf>
    <xf numFmtId="1" fontId="11" fillId="0" borderId="31" xfId="52" applyNumberFormat="1" applyFont="1" applyFill="1" applyBorder="1" applyAlignment="1">
      <alignment horizontal="center" vertical="center"/>
      <protection/>
    </xf>
    <xf numFmtId="1" fontId="11" fillId="0" borderId="32" xfId="52" applyNumberFormat="1" applyFont="1" applyFill="1" applyBorder="1" applyAlignment="1">
      <alignment horizontal="center" vertical="center"/>
      <protection/>
    </xf>
    <xf numFmtId="1" fontId="11" fillId="0" borderId="14" xfId="52" applyNumberFormat="1" applyFont="1" applyFill="1" applyBorder="1" applyAlignment="1">
      <alignment horizontal="center" vertical="center"/>
      <protection/>
    </xf>
    <xf numFmtId="1" fontId="11" fillId="0" borderId="10" xfId="52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0" fillId="0" borderId="25" xfId="52" applyFont="1" applyFill="1" applyBorder="1" applyAlignment="1">
      <alignment horizontal="center" vertical="center"/>
      <protection/>
    </xf>
    <xf numFmtId="49" fontId="0" fillId="0" borderId="16" xfId="52" applyNumberFormat="1" applyFont="1" applyFill="1" applyBorder="1" applyAlignment="1">
      <alignment horizontal="left" vertical="center"/>
      <protection/>
    </xf>
    <xf numFmtId="3" fontId="1" fillId="0" borderId="10" xfId="51" applyNumberFormat="1" applyFont="1" applyFill="1" applyBorder="1" applyAlignment="1" applyProtection="1">
      <alignment horizontal="center" vertical="center"/>
      <protection locked="0"/>
    </xf>
    <xf numFmtId="164" fontId="1" fillId="0" borderId="10" xfId="51" applyNumberFormat="1" applyFont="1" applyFill="1" applyBorder="1" applyAlignment="1" applyProtection="1">
      <alignment horizontal="center" vertical="center"/>
      <protection locked="0"/>
    </xf>
    <xf numFmtId="4" fontId="1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20" xfId="52" applyFont="1" applyFill="1" applyBorder="1" applyAlignment="1">
      <alignment vertical="center"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1" fontId="11" fillId="0" borderId="35" xfId="52" applyNumberFormat="1" applyFont="1" applyFill="1" applyBorder="1" applyAlignment="1">
      <alignment horizontal="center" vertical="center"/>
      <protection/>
    </xf>
    <xf numFmtId="1" fontId="11" fillId="0" borderId="36" xfId="52" applyNumberFormat="1" applyFont="1" applyFill="1" applyBorder="1" applyAlignment="1">
      <alignment horizontal="center" vertical="center"/>
      <protection/>
    </xf>
    <xf numFmtId="1" fontId="11" fillId="0" borderId="37" xfId="52" applyNumberFormat="1" applyFont="1" applyFill="1" applyBorder="1" applyAlignment="1">
      <alignment horizontal="center" vertical="center"/>
      <protection/>
    </xf>
    <xf numFmtId="0" fontId="11" fillId="0" borderId="27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0" xfId="47" applyFont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22" fillId="0" borderId="0" xfId="47" applyFont="1" applyBorder="1" applyAlignment="1">
      <alignment horizontal="center"/>
      <protection/>
    </xf>
    <xf numFmtId="0" fontId="8" fillId="0" borderId="0" xfId="36" applyNumberFormat="1" applyFill="1" applyBorder="1" applyAlignment="1" applyProtection="1">
      <alignment horizontal="center"/>
      <protection/>
    </xf>
    <xf numFmtId="49" fontId="20" fillId="0" borderId="0" xfId="49" applyNumberFormat="1" applyFont="1" applyBorder="1" applyAlignment="1">
      <alignment horizontal="center"/>
      <protection/>
    </xf>
    <xf numFmtId="49" fontId="19" fillId="0" borderId="0" xfId="49" applyNumberFormat="1" applyFont="1" applyBorder="1" applyAlignment="1">
      <alignment horizontal="center"/>
      <protection/>
    </xf>
    <xf numFmtId="0" fontId="11" fillId="24" borderId="38" xfId="0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41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24" borderId="3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2" fillId="0" borderId="21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24" xfId="0" applyFont="1" applyBorder="1" applyAlignment="1">
      <alignment/>
    </xf>
    <xf numFmtId="49" fontId="12" fillId="0" borderId="23" xfId="0" applyNumberFormat="1" applyFont="1" applyBorder="1" applyAlignment="1">
      <alignment/>
    </xf>
    <xf numFmtId="0" fontId="11" fillId="24" borderId="12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2" fillId="0" borderId="24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48" xfId="0" applyFont="1" applyBorder="1" applyAlignment="1">
      <alignment/>
    </xf>
    <xf numFmtId="0" fontId="0" fillId="0" borderId="13" xfId="0" applyBorder="1" applyAlignment="1">
      <alignment/>
    </xf>
    <xf numFmtId="0" fontId="11" fillId="24" borderId="41" xfId="0" applyFont="1" applyFill="1" applyBorder="1" applyAlignment="1">
      <alignment horizontal="center" vertical="center" wrapText="1"/>
    </xf>
    <xf numFmtId="0" fontId="11" fillId="24" borderId="49" xfId="0" applyFont="1" applyFill="1" applyBorder="1" applyAlignment="1">
      <alignment horizontal="center" vertical="center" wrapText="1"/>
    </xf>
    <xf numFmtId="0" fontId="11" fillId="24" borderId="50" xfId="0" applyFont="1" applyFill="1" applyBorder="1" applyAlignment="1">
      <alignment horizontal="center"/>
    </xf>
    <xf numFmtId="0" fontId="11" fillId="24" borderId="51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adekmicr2006" xfId="48"/>
    <cellStyle name="normální_netolice2005" xfId="49"/>
    <cellStyle name="normální_Regatta_vysl" xfId="50"/>
    <cellStyle name="normální_Regatta_vysl_06" xfId="51"/>
    <cellStyle name="normální_St_listiny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19050</xdr:rowOff>
    </xdr:from>
    <xdr:to>
      <xdr:col>5</xdr:col>
      <xdr:colOff>390525</xdr:colOff>
      <xdr:row>61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5950"/>
          <a:ext cx="707707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akborovany.wz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22" t="s">
        <v>127</v>
      </c>
      <c r="B1" s="122"/>
      <c r="C1" s="122"/>
      <c r="D1" s="122"/>
      <c r="E1" s="122"/>
    </row>
    <row r="2" spans="1:15" ht="20.25">
      <c r="A2" s="121" t="s">
        <v>131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9" ht="16.5">
      <c r="A3" s="2"/>
      <c r="B3" s="3"/>
      <c r="C3" s="2"/>
      <c r="D3" s="2"/>
      <c r="E3" s="4"/>
      <c r="H3" s="78"/>
      <c r="I3" s="78"/>
    </row>
    <row r="4" spans="1:9" ht="14.25">
      <c r="A4" s="5" t="s">
        <v>0</v>
      </c>
      <c r="B4" s="6"/>
      <c r="C4" s="99" t="s">
        <v>113</v>
      </c>
      <c r="D4" s="100"/>
      <c r="E4" s="100"/>
      <c r="H4" s="79"/>
      <c r="I4" s="79"/>
    </row>
    <row r="5" spans="1:9" ht="14.25">
      <c r="A5" s="5" t="s">
        <v>1</v>
      </c>
      <c r="B5" s="6"/>
      <c r="C5" s="7" t="s">
        <v>104</v>
      </c>
      <c r="D5" s="100"/>
      <c r="E5" s="100"/>
      <c r="H5" s="78"/>
      <c r="I5" s="78"/>
    </row>
    <row r="6" spans="1:9" ht="14.25">
      <c r="A6" s="5" t="s">
        <v>2</v>
      </c>
      <c r="B6" s="6"/>
      <c r="C6" s="7" t="s">
        <v>3</v>
      </c>
      <c r="D6" s="100"/>
      <c r="E6" s="100"/>
      <c r="H6" s="79"/>
      <c r="I6" s="79"/>
    </row>
    <row r="7" spans="1:9" ht="14.25">
      <c r="A7" s="5" t="s">
        <v>4</v>
      </c>
      <c r="B7" s="6"/>
      <c r="C7" s="100" t="s">
        <v>105</v>
      </c>
      <c r="D7" s="100"/>
      <c r="E7" s="100"/>
      <c r="H7" s="78"/>
      <c r="I7" s="78"/>
    </row>
    <row r="8" spans="1:9" ht="14.25">
      <c r="A8" s="5"/>
      <c r="B8" s="6"/>
      <c r="C8" s="7"/>
      <c r="D8" s="100"/>
      <c r="E8" s="100"/>
      <c r="H8" s="79"/>
      <c r="I8" s="79"/>
    </row>
    <row r="9" spans="1:9" ht="14.25">
      <c r="A9" s="5" t="s">
        <v>5</v>
      </c>
      <c r="B9" s="7"/>
      <c r="C9" s="28" t="s">
        <v>106</v>
      </c>
      <c r="D9" s="100"/>
      <c r="E9" s="31"/>
      <c r="H9" s="78"/>
      <c r="I9" s="78"/>
    </row>
    <row r="10" spans="1:9" ht="14.25">
      <c r="A10" s="5" t="s">
        <v>6</v>
      </c>
      <c r="B10" s="7"/>
      <c r="C10" s="100" t="s">
        <v>107</v>
      </c>
      <c r="D10" s="100"/>
      <c r="E10" s="7"/>
      <c r="H10" s="79"/>
      <c r="I10" s="79"/>
    </row>
    <row r="11" spans="1:9" ht="14.25">
      <c r="A11" s="8" t="s">
        <v>7</v>
      </c>
      <c r="B11" s="7"/>
      <c r="C11" s="100" t="s">
        <v>105</v>
      </c>
      <c r="D11" s="101"/>
      <c r="E11" s="102"/>
      <c r="H11" s="80"/>
      <c r="I11" s="80"/>
    </row>
    <row r="12" spans="1:9" ht="14.25">
      <c r="A12" s="8"/>
      <c r="B12" s="7"/>
      <c r="C12" s="28"/>
      <c r="D12" s="29"/>
      <c r="E12" s="30"/>
      <c r="H12" s="80"/>
      <c r="I12" s="80"/>
    </row>
    <row r="13" spans="1:9" ht="14.25">
      <c r="A13" s="5" t="s">
        <v>8</v>
      </c>
      <c r="B13" s="7"/>
      <c r="C13" s="28" t="s">
        <v>111</v>
      </c>
      <c r="D13" s="28"/>
      <c r="E13" s="31" t="s">
        <v>112</v>
      </c>
      <c r="H13" s="80"/>
      <c r="I13" s="80"/>
    </row>
    <row r="14" spans="1:5" ht="14.25">
      <c r="A14" s="5" t="s">
        <v>10</v>
      </c>
      <c r="B14" s="7" t="s">
        <v>11</v>
      </c>
      <c r="C14" s="28" t="s">
        <v>43</v>
      </c>
      <c r="D14" s="28"/>
      <c r="E14" s="31" t="s">
        <v>44</v>
      </c>
    </row>
    <row r="15" spans="1:10" ht="15">
      <c r="A15" s="5" t="s">
        <v>12</v>
      </c>
      <c r="B15" s="7" t="s">
        <v>13</v>
      </c>
      <c r="C15" s="32" t="s">
        <v>84</v>
      </c>
      <c r="D15" s="28"/>
      <c r="E15" s="31" t="s">
        <v>85</v>
      </c>
      <c r="H15" s="9"/>
      <c r="I15" s="9"/>
      <c r="J15" s="10"/>
    </row>
    <row r="16" spans="1:10" ht="15">
      <c r="A16" s="5" t="s">
        <v>70</v>
      </c>
      <c r="B16" s="7" t="s">
        <v>68</v>
      </c>
      <c r="C16" s="32" t="s">
        <v>67</v>
      </c>
      <c r="D16" s="28"/>
      <c r="E16" s="31" t="s">
        <v>49</v>
      </c>
      <c r="H16" s="9"/>
      <c r="I16" s="9"/>
      <c r="J16" s="10"/>
    </row>
    <row r="17" spans="1:10" ht="15">
      <c r="A17" s="5"/>
      <c r="B17" s="7"/>
      <c r="C17" s="32"/>
      <c r="D17" s="28"/>
      <c r="E17" s="31"/>
      <c r="H17" s="9"/>
      <c r="I17" s="9"/>
      <c r="J17" s="10"/>
    </row>
    <row r="18" spans="1:5" ht="14.25">
      <c r="A18" s="11" t="s">
        <v>14</v>
      </c>
      <c r="B18" s="7"/>
      <c r="C18" s="28"/>
      <c r="D18" s="28"/>
      <c r="E18" s="31"/>
    </row>
    <row r="19" spans="1:5" ht="14.25">
      <c r="A19" s="5" t="s">
        <v>15</v>
      </c>
      <c r="B19" s="7" t="s">
        <v>11</v>
      </c>
      <c r="C19" s="28" t="s">
        <v>42</v>
      </c>
      <c r="D19" s="28"/>
      <c r="E19" s="31" t="s">
        <v>120</v>
      </c>
    </row>
    <row r="20" spans="1:5" ht="14.25">
      <c r="A20" s="5"/>
      <c r="B20" s="7"/>
      <c r="C20" s="28" t="s">
        <v>76</v>
      </c>
      <c r="D20" s="28"/>
      <c r="E20" s="31" t="s">
        <v>77</v>
      </c>
    </row>
    <row r="21" spans="1:5" ht="14.25">
      <c r="A21" s="5"/>
      <c r="B21" s="7"/>
      <c r="C21" s="28" t="s">
        <v>47</v>
      </c>
      <c r="D21" s="28"/>
      <c r="E21" s="31" t="s">
        <v>48</v>
      </c>
    </row>
    <row r="22" spans="1:5" ht="14.25">
      <c r="A22" s="5"/>
      <c r="B22" s="7"/>
      <c r="C22" s="28" t="s">
        <v>86</v>
      </c>
      <c r="D22" s="28"/>
      <c r="E22" s="31" t="s">
        <v>87</v>
      </c>
    </row>
    <row r="23" spans="1:5" ht="14.25">
      <c r="A23" s="5"/>
      <c r="B23" s="7"/>
      <c r="C23" s="28"/>
      <c r="D23" s="28"/>
      <c r="E23" s="31"/>
    </row>
    <row r="24" spans="1:5" ht="14.25">
      <c r="A24" s="5" t="s">
        <v>16</v>
      </c>
      <c r="B24" s="7" t="s">
        <v>13</v>
      </c>
      <c r="C24" s="32" t="s">
        <v>88</v>
      </c>
      <c r="D24" s="28"/>
      <c r="E24" s="31" t="s">
        <v>89</v>
      </c>
    </row>
    <row r="25" spans="1:5" ht="14.25">
      <c r="A25" s="5"/>
      <c r="B25" s="7"/>
      <c r="C25" s="28" t="s">
        <v>90</v>
      </c>
      <c r="D25" s="28"/>
      <c r="E25" s="31" t="s">
        <v>91</v>
      </c>
    </row>
    <row r="26" spans="1:5" ht="14.25">
      <c r="A26" s="5"/>
      <c r="B26" s="7"/>
      <c r="C26" s="28" t="s">
        <v>92</v>
      </c>
      <c r="D26" s="28"/>
      <c r="E26" s="31" t="s">
        <v>93</v>
      </c>
    </row>
    <row r="27" spans="1:5" ht="14.25">
      <c r="A27" s="5"/>
      <c r="B27" s="7"/>
      <c r="C27" s="28"/>
      <c r="D27" s="28"/>
      <c r="E27" s="31"/>
    </row>
    <row r="28" spans="1:5" ht="14.25">
      <c r="A28" s="5" t="s">
        <v>69</v>
      </c>
      <c r="B28" s="7" t="s">
        <v>68</v>
      </c>
      <c r="C28" s="32" t="s">
        <v>108</v>
      </c>
      <c r="D28" s="28"/>
      <c r="E28" s="31"/>
    </row>
    <row r="29" spans="1:5" ht="14.25">
      <c r="A29" s="5"/>
      <c r="B29" s="7"/>
      <c r="C29" s="32"/>
      <c r="D29" s="28"/>
      <c r="E29" s="31"/>
    </row>
    <row r="30" spans="1:5" ht="14.25">
      <c r="A30" s="11" t="s">
        <v>17</v>
      </c>
      <c r="B30" s="53"/>
      <c r="C30" s="100" t="s">
        <v>139</v>
      </c>
      <c r="D30" s="28"/>
      <c r="E30" s="31"/>
    </row>
    <row r="31" spans="1:8" ht="14.25">
      <c r="A31" s="117"/>
      <c r="B31" s="117"/>
      <c r="C31" s="28"/>
      <c r="D31" s="28"/>
      <c r="E31" s="31"/>
      <c r="F31" s="32"/>
      <c r="G31" s="28"/>
      <c r="H31" s="31"/>
    </row>
    <row r="32" spans="1:5" ht="14.25">
      <c r="A32" s="117"/>
      <c r="B32" s="117"/>
      <c r="C32" s="32"/>
      <c r="D32" s="28"/>
      <c r="E32" s="31"/>
    </row>
    <row r="33" spans="1:5" ht="14.25">
      <c r="A33" s="117"/>
      <c r="B33" s="117"/>
      <c r="C33" s="100"/>
      <c r="D33" s="100"/>
      <c r="E33" s="100"/>
    </row>
    <row r="34" spans="1:5" ht="14.25">
      <c r="A34" s="5"/>
      <c r="B34" s="7"/>
      <c r="C34" s="100"/>
      <c r="E34" s="100"/>
    </row>
    <row r="35" spans="1:5" ht="14.25">
      <c r="A35" s="64"/>
      <c r="B35" s="64"/>
      <c r="C35" s="100"/>
      <c r="D35" s="100"/>
      <c r="E35" s="100"/>
    </row>
    <row r="36" spans="1:5" ht="14.25">
      <c r="A36" s="5" t="s">
        <v>18</v>
      </c>
      <c r="B36" s="7"/>
      <c r="C36" s="100" t="s">
        <v>114</v>
      </c>
      <c r="D36" s="100"/>
      <c r="E36" s="100"/>
    </row>
    <row r="37" spans="1:5" ht="14.25">
      <c r="A37" s="5"/>
      <c r="B37" s="7"/>
      <c r="C37" s="100" t="s">
        <v>128</v>
      </c>
      <c r="E37" s="100"/>
    </row>
    <row r="38" spans="1:5" ht="14.25">
      <c r="A38" s="5"/>
      <c r="B38" s="7"/>
      <c r="C38" s="100" t="s">
        <v>129</v>
      </c>
      <c r="E38" s="100"/>
    </row>
    <row r="39" spans="1:5" ht="14.25">
      <c r="A39" s="5" t="s">
        <v>19</v>
      </c>
      <c r="B39" s="7"/>
      <c r="C39" s="118" t="s">
        <v>130</v>
      </c>
      <c r="D39" s="118"/>
      <c r="E39" s="118"/>
    </row>
    <row r="40" spans="1:5" ht="14.25">
      <c r="A40" s="5"/>
      <c r="B40" s="5"/>
      <c r="C40" s="118" t="s">
        <v>122</v>
      </c>
      <c r="D40" s="118"/>
      <c r="E40" s="118"/>
    </row>
    <row r="41" spans="1:5" ht="14.25">
      <c r="A41" s="5"/>
      <c r="B41" s="5"/>
      <c r="C41" s="103"/>
      <c r="D41" s="103"/>
      <c r="E41" s="103"/>
    </row>
    <row r="42" spans="1:5" ht="14.25">
      <c r="A42" s="5" t="s">
        <v>20</v>
      </c>
      <c r="B42" s="5"/>
      <c r="C42" s="118" t="s">
        <v>140</v>
      </c>
      <c r="D42" s="118"/>
      <c r="E42" s="118"/>
    </row>
    <row r="43" spans="1:5" ht="14.25">
      <c r="A43" s="5"/>
      <c r="B43" s="5"/>
      <c r="C43" s="5"/>
      <c r="D43" s="5"/>
      <c r="E43" s="5"/>
    </row>
    <row r="44" spans="1:5" ht="14.25">
      <c r="A44" s="7" t="s">
        <v>21</v>
      </c>
      <c r="B44" s="5"/>
      <c r="C44" s="5"/>
      <c r="D44" s="5"/>
      <c r="E44" s="5"/>
    </row>
    <row r="45" spans="1:5" ht="14.25">
      <c r="A45" s="7" t="s">
        <v>45</v>
      </c>
      <c r="B45" s="5"/>
      <c r="C45" s="5"/>
      <c r="D45" s="5"/>
      <c r="E45" s="5"/>
    </row>
    <row r="46" spans="1:5" ht="14.25">
      <c r="A46" s="7"/>
      <c r="B46" s="5"/>
      <c r="C46" s="5"/>
      <c r="D46" s="5"/>
      <c r="E46" s="5"/>
    </row>
    <row r="47" spans="1:5" ht="14.25">
      <c r="A47" s="12" t="s">
        <v>22</v>
      </c>
      <c r="B47" s="5"/>
      <c r="C47" s="5"/>
      <c r="D47" s="5"/>
      <c r="E47" s="5"/>
    </row>
    <row r="48" spans="1:5" ht="16.5">
      <c r="A48" s="12" t="s">
        <v>23</v>
      </c>
      <c r="B48" s="13"/>
      <c r="C48" s="13"/>
      <c r="D48" s="13"/>
      <c r="E48" s="13"/>
    </row>
    <row r="49" spans="1:5" ht="12.75">
      <c r="A49" s="119" t="s">
        <v>109</v>
      </c>
      <c r="B49" s="119"/>
      <c r="C49" s="119"/>
      <c r="D49" s="119"/>
      <c r="E49" s="119"/>
    </row>
    <row r="50" spans="1:5" ht="12.75" customHeight="1">
      <c r="A50" s="119"/>
      <c r="B50" s="119"/>
      <c r="C50" s="119"/>
      <c r="D50" s="119"/>
      <c r="E50" s="119"/>
    </row>
    <row r="51" spans="1:5" ht="12.75">
      <c r="A51" s="120" t="s">
        <v>110</v>
      </c>
      <c r="B51" s="120"/>
      <c r="C51" s="120"/>
      <c r="D51" s="120"/>
      <c r="E51" s="120"/>
    </row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11">
    <mergeCell ref="F2:O2"/>
    <mergeCell ref="C40:E40"/>
    <mergeCell ref="A1:E1"/>
    <mergeCell ref="A2:E2"/>
    <mergeCell ref="A31:B31"/>
    <mergeCell ref="C39:E39"/>
    <mergeCell ref="A32:B32"/>
    <mergeCell ref="A33:B33"/>
    <mergeCell ref="C42:E42"/>
    <mergeCell ref="A49:E50"/>
    <mergeCell ref="A51:E51"/>
  </mergeCells>
  <hyperlinks>
    <hyperlink ref="A51" r:id="rId1" display="www.majakborovany.wz.cz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bestFit="1" customWidth="1"/>
    <col min="33" max="33" width="7.00390625" style="0" bestFit="1" customWidth="1"/>
    <col min="34" max="35" width="4.625" style="0" bestFit="1" customWidth="1"/>
    <col min="36" max="36" width="7.00390625" style="0" bestFit="1" customWidth="1"/>
    <col min="37" max="38" width="4.625" style="0" bestFit="1" customWidth="1"/>
    <col min="39" max="39" width="7.00390625" style="0" bestFit="1" customWidth="1"/>
    <col min="40" max="40" width="7.00390625" style="0" customWidth="1"/>
  </cols>
  <sheetData>
    <row r="1" spans="1:18" ht="15" customHeight="1" thickBot="1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P1" s="59"/>
      <c r="Q1" s="59"/>
      <c r="R1" s="59"/>
    </row>
    <row r="2" spans="1:39" ht="15" customHeight="1">
      <c r="A2" s="136" t="s">
        <v>119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P2" s="59"/>
      <c r="Q2" s="58"/>
      <c r="R2" s="59"/>
      <c r="AE2" s="144" t="s">
        <v>81</v>
      </c>
      <c r="AF2" s="145"/>
      <c r="AG2" s="146"/>
      <c r="AH2" s="144" t="s">
        <v>82</v>
      </c>
      <c r="AI2" s="145"/>
      <c r="AJ2" s="146"/>
      <c r="AK2" s="144" t="s">
        <v>83</v>
      </c>
      <c r="AL2" s="145"/>
      <c r="AM2" s="146"/>
    </row>
    <row r="3" spans="1:39" ht="19.5" customHeight="1">
      <c r="A3" s="141" t="s">
        <v>50</v>
      </c>
      <c r="B3" s="141"/>
      <c r="C3" s="2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0"/>
      <c r="Q3" s="58"/>
      <c r="R3" s="59"/>
      <c r="S3" s="14"/>
      <c r="T3" s="14"/>
      <c r="U3" s="14"/>
      <c r="V3" s="14"/>
      <c r="W3" s="14"/>
      <c r="X3" s="14"/>
      <c r="AE3" s="147" t="s">
        <v>94</v>
      </c>
      <c r="AF3" s="148"/>
      <c r="AG3" s="89">
        <f>MAX(AG8:AG10)*1.5</f>
        <v>0</v>
      </c>
      <c r="AH3" s="147" t="s">
        <v>94</v>
      </c>
      <c r="AI3" s="148"/>
      <c r="AJ3" s="89">
        <f>MAX(AJ8:AJ10)*1.5</f>
        <v>0</v>
      </c>
      <c r="AK3" s="147" t="s">
        <v>94</v>
      </c>
      <c r="AL3" s="148"/>
      <c r="AM3" s="89">
        <f>MAX(AM8:AM10)*1.5</f>
        <v>0</v>
      </c>
    </row>
    <row r="4" spans="1:39" ht="19.5" customHeight="1" thickBot="1">
      <c r="A4" s="141"/>
      <c r="B4" s="141"/>
      <c r="C4" s="2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2"/>
      <c r="Q4" s="77"/>
      <c r="R4" s="60"/>
      <c r="S4" s="14"/>
      <c r="T4" s="14"/>
      <c r="U4" s="14"/>
      <c r="V4" s="14"/>
      <c r="W4" s="14"/>
      <c r="X4" s="14"/>
      <c r="AE4" s="149" t="s">
        <v>95</v>
      </c>
      <c r="AF4" s="150"/>
      <c r="AG4" s="90">
        <f>MAX(AG8:AG10)*2</f>
        <v>0</v>
      </c>
      <c r="AH4" s="149" t="s">
        <v>95</v>
      </c>
      <c r="AI4" s="150"/>
      <c r="AJ4" s="90">
        <f>MAX(AJ8:AJ10)*2</f>
        <v>0</v>
      </c>
      <c r="AK4" s="149" t="s">
        <v>95</v>
      </c>
      <c r="AL4" s="150"/>
      <c r="AM4" s="90">
        <f>MAX(AM8:AM10)*2</f>
        <v>0</v>
      </c>
    </row>
    <row r="5" spans="28:29" ht="12" customHeight="1" thickBot="1">
      <c r="AB5" s="15"/>
      <c r="AC5" s="15"/>
    </row>
    <row r="6" spans="1:40" ht="12.75" customHeight="1" thickBot="1">
      <c r="A6" s="124" t="s">
        <v>24</v>
      </c>
      <c r="B6" s="123" t="s">
        <v>25</v>
      </c>
      <c r="C6" s="123" t="s">
        <v>9</v>
      </c>
      <c r="D6" s="123" t="s">
        <v>26</v>
      </c>
      <c r="E6" s="123" t="s">
        <v>27</v>
      </c>
      <c r="F6" s="123" t="s">
        <v>28</v>
      </c>
      <c r="G6" s="35" t="s">
        <v>63</v>
      </c>
      <c r="H6" s="35" t="s">
        <v>51</v>
      </c>
      <c r="I6" s="36" t="s">
        <v>52</v>
      </c>
      <c r="J6" s="130" t="s">
        <v>53</v>
      </c>
      <c r="K6" s="130" t="s">
        <v>64</v>
      </c>
      <c r="L6" s="140" t="s">
        <v>29</v>
      </c>
      <c r="M6" s="140"/>
      <c r="N6" s="140"/>
      <c r="O6" s="130" t="s">
        <v>30</v>
      </c>
      <c r="P6" s="130" t="s">
        <v>65</v>
      </c>
      <c r="Q6" s="155" t="s">
        <v>54</v>
      </c>
      <c r="R6" s="155"/>
      <c r="S6" s="156"/>
      <c r="T6" s="157" t="s">
        <v>55</v>
      </c>
      <c r="U6" s="158"/>
      <c r="V6" s="158"/>
      <c r="W6" s="158"/>
      <c r="X6" s="158"/>
      <c r="Y6" s="158"/>
      <c r="Z6" s="130" t="s">
        <v>56</v>
      </c>
      <c r="AA6" s="125" t="s">
        <v>31</v>
      </c>
      <c r="AB6" s="15"/>
      <c r="AC6" s="159" t="s">
        <v>73</v>
      </c>
      <c r="AE6" s="144" t="s">
        <v>81</v>
      </c>
      <c r="AF6" s="145"/>
      <c r="AG6" s="146"/>
      <c r="AH6" s="144" t="s">
        <v>82</v>
      </c>
      <c r="AI6" s="145"/>
      <c r="AJ6" s="146"/>
      <c r="AK6" s="144" t="s">
        <v>83</v>
      </c>
      <c r="AL6" s="145"/>
      <c r="AM6" s="146"/>
      <c r="AN6" s="27"/>
    </row>
    <row r="7" spans="1:40" ht="15" thickBot="1">
      <c r="A7" s="124"/>
      <c r="B7" s="123"/>
      <c r="C7" s="123"/>
      <c r="D7" s="123"/>
      <c r="E7" s="123"/>
      <c r="F7" s="123"/>
      <c r="G7" s="37" t="s">
        <v>57</v>
      </c>
      <c r="H7" s="37" t="s">
        <v>66</v>
      </c>
      <c r="I7" s="37" t="s">
        <v>58</v>
      </c>
      <c r="J7" s="130"/>
      <c r="K7" s="130"/>
      <c r="L7" s="16" t="s">
        <v>32</v>
      </c>
      <c r="M7" s="16" t="s">
        <v>33</v>
      </c>
      <c r="N7" s="16" t="s">
        <v>34</v>
      </c>
      <c r="O7" s="130"/>
      <c r="P7" s="130"/>
      <c r="Q7" s="38" t="s">
        <v>59</v>
      </c>
      <c r="R7" s="38" t="s">
        <v>60</v>
      </c>
      <c r="S7" s="39" t="s">
        <v>61</v>
      </c>
      <c r="T7" s="40" t="s">
        <v>32</v>
      </c>
      <c r="U7" s="33" t="s">
        <v>62</v>
      </c>
      <c r="V7" s="16" t="s">
        <v>33</v>
      </c>
      <c r="W7" s="16" t="s">
        <v>62</v>
      </c>
      <c r="X7" s="16" t="s">
        <v>34</v>
      </c>
      <c r="Y7" s="16" t="s">
        <v>62</v>
      </c>
      <c r="Z7" s="130"/>
      <c r="AA7" s="125"/>
      <c r="AB7" s="15"/>
      <c r="AC7" s="159"/>
      <c r="AE7" s="81" t="s">
        <v>78</v>
      </c>
      <c r="AF7" s="83" t="s">
        <v>79</v>
      </c>
      <c r="AG7" s="84" t="s">
        <v>80</v>
      </c>
      <c r="AH7" s="81" t="s">
        <v>78</v>
      </c>
      <c r="AI7" s="83" t="s">
        <v>79</v>
      </c>
      <c r="AJ7" s="84" t="s">
        <v>80</v>
      </c>
      <c r="AK7" s="81" t="s">
        <v>78</v>
      </c>
      <c r="AL7" s="83" t="s">
        <v>79</v>
      </c>
      <c r="AM7" s="84" t="s">
        <v>80</v>
      </c>
      <c r="AN7" s="27"/>
    </row>
    <row r="8" spans="1:40" ht="15" customHeight="1">
      <c r="A8" s="65">
        <v>1</v>
      </c>
      <c r="B8" s="48" t="s">
        <v>71</v>
      </c>
      <c r="C8" s="55" t="s">
        <v>96</v>
      </c>
      <c r="D8" s="54" t="s">
        <v>97</v>
      </c>
      <c r="E8" s="57" t="s">
        <v>121</v>
      </c>
      <c r="F8" s="41" t="s">
        <v>72</v>
      </c>
      <c r="G8" s="42">
        <v>850</v>
      </c>
      <c r="H8" s="43">
        <v>0.385</v>
      </c>
      <c r="I8" s="44">
        <v>3.24</v>
      </c>
      <c r="J8" s="45">
        <f>G8*SQRT(H8)/(456*POWER(I8,1/3))</f>
        <v>0.7816328038736743</v>
      </c>
      <c r="K8" s="45">
        <f>IF(J8&gt;1,J8/J8^(2*LOG10(J8)),J8*J8^(2*LOG10(J8)))</f>
        <v>0.823947592063848</v>
      </c>
      <c r="L8" s="34">
        <v>63</v>
      </c>
      <c r="M8" s="34">
        <v>63</v>
      </c>
      <c r="N8" s="34">
        <v>63</v>
      </c>
      <c r="O8" s="46">
        <f>AVERAGE(L8:N8)</f>
        <v>63</v>
      </c>
      <c r="P8" s="45">
        <f>K8-(O8/200)</f>
        <v>0.508947592063848</v>
      </c>
      <c r="Q8" s="47">
        <v>2102</v>
      </c>
      <c r="R8" s="47">
        <v>1848</v>
      </c>
      <c r="S8" s="75">
        <v>2568</v>
      </c>
      <c r="T8" s="65">
        <f>P8*Q8</f>
        <v>1069.8078385182084</v>
      </c>
      <c r="U8" s="92">
        <f>RANK(T8,$T$8:$T$63,1)</f>
        <v>1</v>
      </c>
      <c r="V8" s="66">
        <f>P8*R8</f>
        <v>940.5351501339911</v>
      </c>
      <c r="W8" s="94">
        <f>RANK(V8,$V$8:$V$63,1)</f>
        <v>1</v>
      </c>
      <c r="X8" s="66">
        <f>P8*S8</f>
        <v>1306.9774164199616</v>
      </c>
      <c r="Y8" s="114">
        <f>RANK(X8,$X$8:$X$63,1)</f>
        <v>1</v>
      </c>
      <c r="Z8" s="67">
        <f>U8+W8+Y8-(MAX(U8,W8,Y8))</f>
        <v>2</v>
      </c>
      <c r="AA8" s="68">
        <f>A8</f>
        <v>1</v>
      </c>
      <c r="AB8" s="15"/>
      <c r="AC8" s="63">
        <f>MAX(U8,W8,Y8)</f>
        <v>1</v>
      </c>
      <c r="AE8" s="81"/>
      <c r="AF8" s="82"/>
      <c r="AG8" s="91">
        <f>+AE8*60+AF8</f>
        <v>0</v>
      </c>
      <c r="AH8" s="81"/>
      <c r="AI8" s="82"/>
      <c r="AJ8" s="91">
        <f>+AH8*60+AI8</f>
        <v>0</v>
      </c>
      <c r="AK8" s="81"/>
      <c r="AL8" s="82"/>
      <c r="AM8" s="91">
        <f>+AK8*60+AL8</f>
        <v>0</v>
      </c>
      <c r="AN8" s="71"/>
    </row>
    <row r="9" spans="1:40" ht="15" customHeight="1">
      <c r="A9" s="65">
        <v>2</v>
      </c>
      <c r="B9" s="48" t="s">
        <v>99</v>
      </c>
      <c r="C9" s="55" t="s">
        <v>100</v>
      </c>
      <c r="D9" s="54" t="s">
        <v>46</v>
      </c>
      <c r="E9" s="56" t="s">
        <v>125</v>
      </c>
      <c r="F9" s="41" t="s">
        <v>41</v>
      </c>
      <c r="G9" s="42">
        <v>995</v>
      </c>
      <c r="H9" s="43">
        <v>0.457</v>
      </c>
      <c r="I9" s="44">
        <v>3.5</v>
      </c>
      <c r="J9" s="45">
        <f>G9*SQRT(H9)/(456*POWER(I9,1/3))</f>
        <v>0.971539188768552</v>
      </c>
      <c r="K9" s="45">
        <f>IF(J9&gt;1,J9/J9^(2*LOG10(J9)),J9*J9^(2*LOG10(J9)))</f>
        <v>0.97224296717506</v>
      </c>
      <c r="L9" s="110" t="s">
        <v>133</v>
      </c>
      <c r="M9" s="110" t="s">
        <v>135</v>
      </c>
      <c r="N9" s="110" t="s">
        <v>134</v>
      </c>
      <c r="O9" s="46">
        <v>62</v>
      </c>
      <c r="P9" s="45">
        <f>K9-(O9/200)</f>
        <v>0.66224296717506</v>
      </c>
      <c r="Q9" s="47">
        <v>2400</v>
      </c>
      <c r="R9" s="47">
        <v>1814</v>
      </c>
      <c r="S9" s="75">
        <v>2310</v>
      </c>
      <c r="T9" s="65">
        <f>P9*Q9</f>
        <v>1589.3831212201442</v>
      </c>
      <c r="U9" s="92">
        <f>RANK(T9,$T$8:$T$63,1)</f>
        <v>2</v>
      </c>
      <c r="V9" s="66">
        <f>P9*R9</f>
        <v>1201.308742455559</v>
      </c>
      <c r="W9" s="112">
        <f>RANK(V9,$V$8:$V$63,1)</f>
        <v>3</v>
      </c>
      <c r="X9" s="66">
        <f>P9*S9</f>
        <v>1529.7812541743888</v>
      </c>
      <c r="Y9" s="94">
        <f>RANK(X9,$X$8:$X$63,1)</f>
        <v>2</v>
      </c>
      <c r="Z9" s="67">
        <f>U9+W9+Y9-(MAX(U9,W9,Y9))</f>
        <v>4</v>
      </c>
      <c r="AA9" s="68">
        <f>A9</f>
        <v>2</v>
      </c>
      <c r="AB9" s="15"/>
      <c r="AC9" s="63">
        <f>MAX(U9,W9,Y9)</f>
        <v>3</v>
      </c>
      <c r="AE9" s="81"/>
      <c r="AF9" s="82"/>
      <c r="AG9" s="91">
        <f>+AE9*60+AF9</f>
        <v>0</v>
      </c>
      <c r="AH9" s="81"/>
      <c r="AI9" s="82"/>
      <c r="AJ9" s="91">
        <f>+AH9*60+AI9</f>
        <v>0</v>
      </c>
      <c r="AK9" s="81"/>
      <c r="AL9" s="82"/>
      <c r="AM9" s="91">
        <f>+AK9*60+AL9</f>
        <v>0</v>
      </c>
      <c r="AN9" s="71"/>
    </row>
    <row r="10" spans="1:40" ht="15" customHeight="1" thickBot="1">
      <c r="A10" s="85">
        <v>3</v>
      </c>
      <c r="B10" s="109" t="s">
        <v>123</v>
      </c>
      <c r="C10" s="104" t="s">
        <v>124</v>
      </c>
      <c r="D10" s="69" t="s">
        <v>46</v>
      </c>
      <c r="E10" s="105" t="s">
        <v>126</v>
      </c>
      <c r="F10" s="61"/>
      <c r="G10" s="106">
        <v>700</v>
      </c>
      <c r="H10" s="107">
        <v>0.19</v>
      </c>
      <c r="I10" s="108">
        <v>1.57</v>
      </c>
      <c r="J10" s="49">
        <f>G10*SQRT(H10)/(456*POWER(I10,1/3))</f>
        <v>0.5757184052112454</v>
      </c>
      <c r="K10" s="49">
        <f>IF(J10&gt;1,J10/J10^(2*LOG10(J10)),J10*J10^(2*LOG10(J10)))</f>
        <v>0.75025429935743</v>
      </c>
      <c r="L10" s="111" t="s">
        <v>136</v>
      </c>
      <c r="M10" s="111" t="s">
        <v>137</v>
      </c>
      <c r="N10" s="111" t="s">
        <v>138</v>
      </c>
      <c r="O10" s="50">
        <v>58</v>
      </c>
      <c r="P10" s="49">
        <f>K10-(O10/200)</f>
        <v>0.46025429935743006</v>
      </c>
      <c r="Q10" s="51">
        <v>4160</v>
      </c>
      <c r="R10" s="51">
        <v>2235</v>
      </c>
      <c r="S10" s="76">
        <v>4219</v>
      </c>
      <c r="T10" s="85">
        <f>P10*Q10</f>
        <v>1914.657885326909</v>
      </c>
      <c r="U10" s="93">
        <f>RANK(T10,$T$8:$T$63,1)</f>
        <v>3</v>
      </c>
      <c r="V10" s="86">
        <f>P10*R10</f>
        <v>1028.668359063856</v>
      </c>
      <c r="W10" s="95">
        <f>RANK(V10,$V$8:$V$63,1)</f>
        <v>2</v>
      </c>
      <c r="X10" s="86">
        <f>P10*S10</f>
        <v>1941.8128889889974</v>
      </c>
      <c r="Y10" s="113">
        <f>RANK(X10,$X$8:$X$63,1)</f>
        <v>3</v>
      </c>
      <c r="Z10" s="87">
        <f>U10+W10+Y10-(MAX(U10,W10,Y10))</f>
        <v>5</v>
      </c>
      <c r="AA10" s="88">
        <f>A10</f>
        <v>3</v>
      </c>
      <c r="AB10" s="15"/>
      <c r="AC10" s="63">
        <f>MAX(U10,W10,Y10)</f>
        <v>3</v>
      </c>
      <c r="AE10" s="81"/>
      <c r="AF10" s="82"/>
      <c r="AG10" s="91">
        <f>+AE10*60+AF10</f>
        <v>0</v>
      </c>
      <c r="AH10" s="81"/>
      <c r="AI10" s="82"/>
      <c r="AJ10" s="91">
        <f>+AH10*60+AI10</f>
        <v>0</v>
      </c>
      <c r="AK10" s="81"/>
      <c r="AL10" s="82"/>
      <c r="AM10" s="91">
        <f>+AK10*60+AL10</f>
        <v>0</v>
      </c>
      <c r="AN10" s="71"/>
    </row>
    <row r="11" spans="31:40" ht="15" customHeight="1" thickBot="1">
      <c r="AE11" s="72"/>
      <c r="AF11" s="73"/>
      <c r="AG11" s="74">
        <f aca="true" t="shared" si="0" ref="AG11:AG34">+AE11*60+AF11</f>
        <v>0</v>
      </c>
      <c r="AH11" s="72"/>
      <c r="AI11" s="73"/>
      <c r="AJ11" s="74">
        <f aca="true" t="shared" si="1" ref="AJ11:AJ34">+AH11*60+AI11</f>
        <v>0</v>
      </c>
      <c r="AK11" s="72"/>
      <c r="AL11" s="73"/>
      <c r="AM11" s="74">
        <f aca="true" t="shared" si="2" ref="AM11:AM34">+AK11*60+AL11</f>
        <v>0</v>
      </c>
      <c r="AN11" s="71"/>
    </row>
    <row r="12" spans="2:40" ht="15" customHeight="1">
      <c r="B12" s="17" t="s">
        <v>29</v>
      </c>
      <c r="C12" s="126" t="s">
        <v>25</v>
      </c>
      <c r="D12" s="126"/>
      <c r="E12" s="18" t="s">
        <v>9</v>
      </c>
      <c r="F12" s="127" t="s">
        <v>35</v>
      </c>
      <c r="G12" s="127"/>
      <c r="H12" s="127"/>
      <c r="I12" s="128" t="s">
        <v>36</v>
      </c>
      <c r="J12" s="128"/>
      <c r="K12" s="128"/>
      <c r="L12" s="128"/>
      <c r="M12" s="129" t="s">
        <v>25</v>
      </c>
      <c r="N12" s="129"/>
      <c r="O12" s="129"/>
      <c r="P12" s="129"/>
      <c r="Q12" s="126" t="s">
        <v>9</v>
      </c>
      <c r="R12" s="126"/>
      <c r="S12" s="126"/>
      <c r="T12" s="127" t="s">
        <v>35</v>
      </c>
      <c r="U12" s="127"/>
      <c r="V12" s="127"/>
      <c r="W12" s="127"/>
      <c r="X12" s="24"/>
      <c r="Y12" s="24"/>
      <c r="Z12" s="24"/>
      <c r="AA12" s="24"/>
      <c r="AE12" s="27"/>
      <c r="AF12" s="70"/>
      <c r="AG12" s="71">
        <f t="shared" si="0"/>
        <v>0</v>
      </c>
      <c r="AH12" s="27"/>
      <c r="AI12" s="70"/>
      <c r="AJ12" s="71">
        <f t="shared" si="1"/>
        <v>0</v>
      </c>
      <c r="AK12" s="27"/>
      <c r="AL12" s="70"/>
      <c r="AM12" s="71">
        <f t="shared" si="2"/>
        <v>0</v>
      </c>
      <c r="AN12" s="71"/>
    </row>
    <row r="13" spans="2:40" ht="15" customHeight="1">
      <c r="B13" s="19" t="s">
        <v>98</v>
      </c>
      <c r="C13" s="131"/>
      <c r="D13" s="131"/>
      <c r="E13" s="20"/>
      <c r="F13" s="153"/>
      <c r="G13" s="153"/>
      <c r="H13" s="153"/>
      <c r="I13" s="132" t="s">
        <v>37</v>
      </c>
      <c r="J13" s="132"/>
      <c r="K13" s="132"/>
      <c r="L13" s="132"/>
      <c r="M13" s="135" t="s">
        <v>67</v>
      </c>
      <c r="N13" s="135"/>
      <c r="O13" s="135"/>
      <c r="P13" s="135"/>
      <c r="Q13" s="131" t="s">
        <v>49</v>
      </c>
      <c r="R13" s="131"/>
      <c r="S13" s="131"/>
      <c r="T13" s="138"/>
      <c r="U13" s="138"/>
      <c r="V13" s="138"/>
      <c r="W13" s="138"/>
      <c r="X13" s="25"/>
      <c r="Y13" s="25"/>
      <c r="Z13" s="25"/>
      <c r="AA13" s="25"/>
      <c r="AE13" s="27"/>
      <c r="AF13" s="70"/>
      <c r="AG13" s="71">
        <f t="shared" si="0"/>
        <v>0</v>
      </c>
      <c r="AH13" s="27"/>
      <c r="AI13" s="70"/>
      <c r="AJ13" s="71">
        <f t="shared" si="1"/>
        <v>0</v>
      </c>
      <c r="AK13" s="27"/>
      <c r="AL13" s="70"/>
      <c r="AM13" s="71">
        <f t="shared" si="2"/>
        <v>0</v>
      </c>
      <c r="AN13" s="71"/>
    </row>
    <row r="14" spans="2:40" ht="15" customHeight="1">
      <c r="B14" s="21" t="s">
        <v>115</v>
      </c>
      <c r="C14" s="131"/>
      <c r="D14" s="131"/>
      <c r="E14" s="20"/>
      <c r="F14" s="153"/>
      <c r="G14" s="153"/>
      <c r="H14" s="153"/>
      <c r="I14" s="152" t="s">
        <v>38</v>
      </c>
      <c r="J14" s="152"/>
      <c r="K14" s="152"/>
      <c r="L14" s="152"/>
      <c r="M14" s="135"/>
      <c r="N14" s="135"/>
      <c r="O14" s="135"/>
      <c r="P14" s="135"/>
      <c r="Q14" s="131"/>
      <c r="R14" s="131"/>
      <c r="S14" s="131"/>
      <c r="T14" s="138"/>
      <c r="U14" s="138"/>
      <c r="V14" s="138"/>
      <c r="W14" s="138"/>
      <c r="X14" s="25"/>
      <c r="Y14" s="25"/>
      <c r="Z14" s="25"/>
      <c r="AA14" s="25"/>
      <c r="AE14" s="27"/>
      <c r="AF14" s="70"/>
      <c r="AG14" s="71">
        <f t="shared" si="0"/>
        <v>0</v>
      </c>
      <c r="AH14" s="27"/>
      <c r="AI14" s="70"/>
      <c r="AJ14" s="71">
        <f t="shared" si="1"/>
        <v>0</v>
      </c>
      <c r="AK14" s="27"/>
      <c r="AL14" s="70"/>
      <c r="AM14" s="71">
        <f t="shared" si="2"/>
        <v>0</v>
      </c>
      <c r="AN14" s="71"/>
    </row>
    <row r="15" spans="2:40" ht="15" customHeight="1">
      <c r="B15" s="21">
        <v>3</v>
      </c>
      <c r="C15" s="131"/>
      <c r="D15" s="131"/>
      <c r="E15" s="52"/>
      <c r="F15" s="153"/>
      <c r="G15" s="153"/>
      <c r="H15" s="153"/>
      <c r="I15" s="154"/>
      <c r="J15" s="154"/>
      <c r="K15" s="154"/>
      <c r="L15" s="154"/>
      <c r="M15" s="135"/>
      <c r="N15" s="135"/>
      <c r="O15" s="135"/>
      <c r="P15" s="135"/>
      <c r="Q15" s="131"/>
      <c r="R15" s="131"/>
      <c r="S15" s="131"/>
      <c r="T15" s="138"/>
      <c r="U15" s="138"/>
      <c r="V15" s="138"/>
      <c r="W15" s="138"/>
      <c r="X15" s="25"/>
      <c r="Y15" s="25"/>
      <c r="Z15" s="25"/>
      <c r="AA15" s="25"/>
      <c r="AE15" s="27"/>
      <c r="AF15" s="70"/>
      <c r="AG15" s="71">
        <f t="shared" si="0"/>
        <v>0</v>
      </c>
      <c r="AH15" s="27"/>
      <c r="AI15" s="70"/>
      <c r="AJ15" s="71">
        <f t="shared" si="1"/>
        <v>0</v>
      </c>
      <c r="AK15" s="27"/>
      <c r="AL15" s="70"/>
      <c r="AM15" s="71">
        <f t="shared" si="2"/>
        <v>0</v>
      </c>
      <c r="AN15" s="71"/>
    </row>
    <row r="16" spans="2:40" ht="15" customHeight="1">
      <c r="B16" s="19" t="s">
        <v>116</v>
      </c>
      <c r="C16" s="131" t="s">
        <v>111</v>
      </c>
      <c r="D16" s="131"/>
      <c r="E16" s="20" t="s">
        <v>112</v>
      </c>
      <c r="F16" s="153"/>
      <c r="G16" s="153"/>
      <c r="H16" s="153"/>
      <c r="I16" s="154"/>
      <c r="J16" s="154"/>
      <c r="K16" s="154"/>
      <c r="L16" s="154"/>
      <c r="M16" s="135"/>
      <c r="N16" s="135"/>
      <c r="O16" s="135"/>
      <c r="P16" s="135"/>
      <c r="Q16" s="131"/>
      <c r="R16" s="131"/>
      <c r="S16" s="131"/>
      <c r="T16" s="138"/>
      <c r="U16" s="138"/>
      <c r="V16" s="138"/>
      <c r="W16" s="138"/>
      <c r="X16" s="25"/>
      <c r="Y16" s="25"/>
      <c r="Z16" s="25"/>
      <c r="AA16" s="25"/>
      <c r="AE16" s="27"/>
      <c r="AF16" s="70"/>
      <c r="AG16" s="71">
        <f t="shared" si="0"/>
        <v>0</v>
      </c>
      <c r="AH16" s="27"/>
      <c r="AI16" s="70"/>
      <c r="AJ16" s="71">
        <f t="shared" si="1"/>
        <v>0</v>
      </c>
      <c r="AK16" s="27"/>
      <c r="AL16" s="70"/>
      <c r="AM16" s="71">
        <f t="shared" si="2"/>
        <v>0</v>
      </c>
      <c r="AN16" s="71"/>
    </row>
    <row r="17" spans="2:40" ht="15" customHeight="1">
      <c r="B17" s="19" t="s">
        <v>117</v>
      </c>
      <c r="C17" s="131" t="s">
        <v>74</v>
      </c>
      <c r="D17" s="131"/>
      <c r="E17" s="20" t="s">
        <v>75</v>
      </c>
      <c r="F17" s="153"/>
      <c r="G17" s="153"/>
      <c r="H17" s="153"/>
      <c r="I17" s="154"/>
      <c r="J17" s="154"/>
      <c r="K17" s="154"/>
      <c r="L17" s="154"/>
      <c r="M17" s="135"/>
      <c r="N17" s="135"/>
      <c r="O17" s="135"/>
      <c r="P17" s="135"/>
      <c r="Q17" s="131"/>
      <c r="R17" s="131"/>
      <c r="S17" s="131"/>
      <c r="T17" s="138"/>
      <c r="U17" s="138"/>
      <c r="V17" s="138"/>
      <c r="W17" s="138"/>
      <c r="X17" s="25"/>
      <c r="Y17" s="25"/>
      <c r="Z17" s="25"/>
      <c r="AA17" s="25"/>
      <c r="AE17" s="27"/>
      <c r="AF17" s="70"/>
      <c r="AG17" s="71">
        <f t="shared" si="0"/>
        <v>0</v>
      </c>
      <c r="AH17" s="27"/>
      <c r="AI17" s="70"/>
      <c r="AJ17" s="71">
        <f t="shared" si="1"/>
        <v>0</v>
      </c>
      <c r="AK17" s="27"/>
      <c r="AL17" s="70"/>
      <c r="AM17" s="71">
        <f t="shared" si="2"/>
        <v>0</v>
      </c>
      <c r="AN17" s="71"/>
    </row>
    <row r="18" spans="2:40" ht="15" customHeight="1">
      <c r="B18" s="19" t="s">
        <v>118</v>
      </c>
      <c r="C18" s="131" t="s">
        <v>67</v>
      </c>
      <c r="D18" s="131"/>
      <c r="E18" s="20" t="s">
        <v>49</v>
      </c>
      <c r="F18" s="142"/>
      <c r="G18" s="142"/>
      <c r="H18" s="142"/>
      <c r="I18" s="152" t="s">
        <v>39</v>
      </c>
      <c r="J18" s="152"/>
      <c r="K18" s="152"/>
      <c r="L18" s="152"/>
      <c r="M18" s="133" t="s">
        <v>111</v>
      </c>
      <c r="N18" s="134"/>
      <c r="O18" s="134"/>
      <c r="P18" s="139"/>
      <c r="Q18" s="131" t="s">
        <v>112</v>
      </c>
      <c r="R18" s="131"/>
      <c r="S18" s="131"/>
      <c r="T18" s="138"/>
      <c r="U18" s="138"/>
      <c r="V18" s="138"/>
      <c r="W18" s="138"/>
      <c r="X18" s="25"/>
      <c r="Y18" s="25"/>
      <c r="Z18" s="25"/>
      <c r="AA18" s="25"/>
      <c r="AE18" s="27"/>
      <c r="AF18" s="70"/>
      <c r="AG18" s="71">
        <f t="shared" si="0"/>
        <v>0</v>
      </c>
      <c r="AH18" s="27"/>
      <c r="AI18" s="70"/>
      <c r="AJ18" s="71">
        <f t="shared" si="1"/>
        <v>0</v>
      </c>
      <c r="AK18" s="27"/>
      <c r="AL18" s="70"/>
      <c r="AM18" s="71">
        <f t="shared" si="2"/>
        <v>0</v>
      </c>
      <c r="AN18" s="71"/>
    </row>
    <row r="19" spans="2:40" ht="15" customHeight="1" thickBot="1">
      <c r="B19" s="22" t="s">
        <v>40</v>
      </c>
      <c r="C19" s="137" t="s">
        <v>47</v>
      </c>
      <c r="D19" s="137"/>
      <c r="E19" s="23" t="s">
        <v>48</v>
      </c>
      <c r="F19" s="143"/>
      <c r="G19" s="143"/>
      <c r="H19" s="143"/>
      <c r="I19" s="151" t="s">
        <v>40</v>
      </c>
      <c r="J19" s="151"/>
      <c r="K19" s="151"/>
      <c r="L19" s="151"/>
      <c r="M19" s="116" t="s">
        <v>108</v>
      </c>
      <c r="N19" s="116"/>
      <c r="O19" s="116"/>
      <c r="P19" s="116"/>
      <c r="Q19" s="137"/>
      <c r="R19" s="137"/>
      <c r="S19" s="137"/>
      <c r="T19" s="115"/>
      <c r="U19" s="115"/>
      <c r="V19" s="115"/>
      <c r="W19" s="115"/>
      <c r="X19" s="25"/>
      <c r="Y19" s="25"/>
      <c r="Z19" s="25"/>
      <c r="AA19" s="25"/>
      <c r="AE19" s="27"/>
      <c r="AF19" s="70"/>
      <c r="AG19" s="71">
        <f t="shared" si="0"/>
        <v>0</v>
      </c>
      <c r="AH19" s="27"/>
      <c r="AI19" s="70"/>
      <c r="AJ19" s="71">
        <f t="shared" si="1"/>
        <v>0</v>
      </c>
      <c r="AK19" s="27"/>
      <c r="AL19" s="70"/>
      <c r="AM19" s="71">
        <f t="shared" si="2"/>
        <v>0</v>
      </c>
      <c r="AN19" s="71"/>
    </row>
    <row r="20" spans="31:40" ht="15" customHeight="1">
      <c r="AE20" s="27"/>
      <c r="AF20" s="70"/>
      <c r="AG20" s="71">
        <f t="shared" si="0"/>
        <v>0</v>
      </c>
      <c r="AH20" s="27"/>
      <c r="AI20" s="70"/>
      <c r="AJ20" s="71">
        <f t="shared" si="1"/>
        <v>0</v>
      </c>
      <c r="AK20" s="27"/>
      <c r="AL20" s="70"/>
      <c r="AM20" s="71">
        <f t="shared" si="2"/>
        <v>0</v>
      </c>
      <c r="AN20" s="71"/>
    </row>
    <row r="21" spans="31:40" ht="12.75">
      <c r="AE21" s="27"/>
      <c r="AF21" s="70"/>
      <c r="AG21" s="71">
        <f t="shared" si="0"/>
        <v>0</v>
      </c>
      <c r="AH21" s="27"/>
      <c r="AI21" s="70"/>
      <c r="AJ21" s="71">
        <f t="shared" si="1"/>
        <v>0</v>
      </c>
      <c r="AK21" s="27"/>
      <c r="AL21" s="70"/>
      <c r="AM21" s="71">
        <f t="shared" si="2"/>
        <v>0</v>
      </c>
      <c r="AN21" s="71"/>
    </row>
    <row r="22" spans="31:40" ht="12.75">
      <c r="AE22" s="27"/>
      <c r="AF22" s="70"/>
      <c r="AG22" s="71">
        <f t="shared" si="0"/>
        <v>0</v>
      </c>
      <c r="AH22" s="27"/>
      <c r="AI22" s="70"/>
      <c r="AJ22" s="71">
        <f t="shared" si="1"/>
        <v>0</v>
      </c>
      <c r="AK22" s="27"/>
      <c r="AL22" s="70"/>
      <c r="AM22" s="71">
        <f t="shared" si="2"/>
        <v>0</v>
      </c>
      <c r="AN22" s="71"/>
    </row>
    <row r="23" spans="31:40" ht="12.75">
      <c r="AE23" s="27"/>
      <c r="AF23" s="70"/>
      <c r="AG23" s="71">
        <f t="shared" si="0"/>
        <v>0</v>
      </c>
      <c r="AH23" s="27"/>
      <c r="AI23" s="70"/>
      <c r="AJ23" s="71">
        <f t="shared" si="1"/>
        <v>0</v>
      </c>
      <c r="AK23" s="27"/>
      <c r="AL23" s="70"/>
      <c r="AM23" s="71">
        <f t="shared" si="2"/>
        <v>0</v>
      </c>
      <c r="AN23" s="71"/>
    </row>
    <row r="24" spans="31:40" ht="12.75">
      <c r="AE24" s="27"/>
      <c r="AF24" s="70"/>
      <c r="AG24" s="71">
        <f t="shared" si="0"/>
        <v>0</v>
      </c>
      <c r="AH24" s="27"/>
      <c r="AI24" s="70"/>
      <c r="AJ24" s="71">
        <f t="shared" si="1"/>
        <v>0</v>
      </c>
      <c r="AK24" s="27"/>
      <c r="AL24" s="70"/>
      <c r="AM24" s="71">
        <f t="shared" si="2"/>
        <v>0</v>
      </c>
      <c r="AN24" s="71"/>
    </row>
    <row r="25" spans="31:40" ht="12.75">
      <c r="AE25" s="27"/>
      <c r="AF25" s="70"/>
      <c r="AG25" s="71">
        <f t="shared" si="0"/>
        <v>0</v>
      </c>
      <c r="AH25" s="27"/>
      <c r="AI25" s="70"/>
      <c r="AJ25" s="71">
        <f t="shared" si="1"/>
        <v>0</v>
      </c>
      <c r="AK25" s="27"/>
      <c r="AL25" s="70"/>
      <c r="AM25" s="71">
        <f t="shared" si="2"/>
        <v>0</v>
      </c>
      <c r="AN25" s="71"/>
    </row>
    <row r="26" spans="31:40" ht="12.75">
      <c r="AE26" s="27"/>
      <c r="AF26" s="70"/>
      <c r="AG26" s="71">
        <f t="shared" si="0"/>
        <v>0</v>
      </c>
      <c r="AH26" s="27"/>
      <c r="AI26" s="70"/>
      <c r="AJ26" s="71">
        <f t="shared" si="1"/>
        <v>0</v>
      </c>
      <c r="AK26" s="27"/>
      <c r="AL26" s="70"/>
      <c r="AM26" s="71">
        <f t="shared" si="2"/>
        <v>0</v>
      </c>
      <c r="AN26" s="71"/>
    </row>
    <row r="27" spans="31:40" ht="12.75">
      <c r="AE27" s="27"/>
      <c r="AF27" s="70"/>
      <c r="AG27" s="71">
        <f t="shared" si="0"/>
        <v>0</v>
      </c>
      <c r="AH27" s="27"/>
      <c r="AI27" s="70"/>
      <c r="AJ27" s="71">
        <f t="shared" si="1"/>
        <v>0</v>
      </c>
      <c r="AK27" s="27"/>
      <c r="AL27" s="70"/>
      <c r="AM27" s="71">
        <f t="shared" si="2"/>
        <v>0</v>
      </c>
      <c r="AN27" s="71"/>
    </row>
    <row r="28" spans="31:40" ht="12.75">
      <c r="AE28" s="27"/>
      <c r="AF28" s="70"/>
      <c r="AG28" s="71">
        <f t="shared" si="0"/>
        <v>0</v>
      </c>
      <c r="AH28" s="27"/>
      <c r="AI28" s="70"/>
      <c r="AJ28" s="71">
        <f t="shared" si="1"/>
        <v>0</v>
      </c>
      <c r="AK28" s="27"/>
      <c r="AL28" s="70"/>
      <c r="AM28" s="71">
        <f t="shared" si="2"/>
        <v>0</v>
      </c>
      <c r="AN28" s="71"/>
    </row>
    <row r="29" spans="31:40" ht="12.75">
      <c r="AE29" s="27"/>
      <c r="AF29" s="70"/>
      <c r="AG29" s="71">
        <f t="shared" si="0"/>
        <v>0</v>
      </c>
      <c r="AH29" s="27"/>
      <c r="AI29" s="70"/>
      <c r="AJ29" s="71">
        <f t="shared" si="1"/>
        <v>0</v>
      </c>
      <c r="AK29" s="27"/>
      <c r="AL29" s="70"/>
      <c r="AM29" s="71">
        <f t="shared" si="2"/>
        <v>0</v>
      </c>
      <c r="AN29" s="71"/>
    </row>
    <row r="30" spans="31:40" ht="12.75">
      <c r="AE30" s="27"/>
      <c r="AF30" s="70"/>
      <c r="AG30" s="71">
        <f t="shared" si="0"/>
        <v>0</v>
      </c>
      <c r="AH30" s="27"/>
      <c r="AI30" s="70"/>
      <c r="AJ30" s="71">
        <f t="shared" si="1"/>
        <v>0</v>
      </c>
      <c r="AK30" s="27"/>
      <c r="AL30" s="70"/>
      <c r="AM30" s="71">
        <f t="shared" si="2"/>
        <v>0</v>
      </c>
      <c r="AN30" s="71"/>
    </row>
    <row r="31" spans="31:40" ht="12.75">
      <c r="AE31" s="27"/>
      <c r="AF31" s="70"/>
      <c r="AG31" s="71">
        <f t="shared" si="0"/>
        <v>0</v>
      </c>
      <c r="AH31" s="27"/>
      <c r="AI31" s="70"/>
      <c r="AJ31" s="71">
        <f t="shared" si="1"/>
        <v>0</v>
      </c>
      <c r="AK31" s="27"/>
      <c r="AL31" s="70"/>
      <c r="AM31" s="71">
        <f t="shared" si="2"/>
        <v>0</v>
      </c>
      <c r="AN31" s="71"/>
    </row>
    <row r="32" spans="31:40" ht="12.75">
      <c r="AE32" s="27"/>
      <c r="AF32" s="70"/>
      <c r="AG32" s="71">
        <f t="shared" si="0"/>
        <v>0</v>
      </c>
      <c r="AH32" s="27"/>
      <c r="AI32" s="70"/>
      <c r="AJ32" s="71">
        <f t="shared" si="1"/>
        <v>0</v>
      </c>
      <c r="AK32" s="27"/>
      <c r="AL32" s="70"/>
      <c r="AM32" s="71">
        <f t="shared" si="2"/>
        <v>0</v>
      </c>
      <c r="AN32" s="71"/>
    </row>
    <row r="33" spans="31:40" ht="12.75">
      <c r="AE33" s="27"/>
      <c r="AF33" s="70"/>
      <c r="AG33" s="71">
        <f t="shared" si="0"/>
        <v>0</v>
      </c>
      <c r="AH33" s="27"/>
      <c r="AI33" s="70"/>
      <c r="AJ33" s="71">
        <f t="shared" si="1"/>
        <v>0</v>
      </c>
      <c r="AK33" s="27"/>
      <c r="AL33" s="70"/>
      <c r="AM33" s="71">
        <f t="shared" si="2"/>
        <v>0</v>
      </c>
      <c r="AN33" s="71"/>
    </row>
    <row r="34" spans="31:40" ht="12.75">
      <c r="AE34" s="27"/>
      <c r="AF34" s="70"/>
      <c r="AG34" s="71">
        <f t="shared" si="0"/>
        <v>0</v>
      </c>
      <c r="AH34" s="27"/>
      <c r="AI34" s="70"/>
      <c r="AJ34" s="71">
        <f t="shared" si="1"/>
        <v>0</v>
      </c>
      <c r="AK34" s="27"/>
      <c r="AL34" s="70"/>
      <c r="AM34" s="71">
        <f t="shared" si="2"/>
        <v>0</v>
      </c>
      <c r="AN34" s="71"/>
    </row>
  </sheetData>
  <sheetProtection/>
  <mergeCells count="79">
    <mergeCell ref="A1:L1"/>
    <mergeCell ref="A2:L2"/>
    <mergeCell ref="A3:B4"/>
    <mergeCell ref="A6:A7"/>
    <mergeCell ref="B6:B7"/>
    <mergeCell ref="C6:C7"/>
    <mergeCell ref="AE6:AG6"/>
    <mergeCell ref="AH6:AJ6"/>
    <mergeCell ref="AK6:AM6"/>
    <mergeCell ref="AC6:AC7"/>
    <mergeCell ref="Z6:Z7"/>
    <mergeCell ref="J6:J7"/>
    <mergeCell ref="K6:K7"/>
    <mergeCell ref="L6:N6"/>
    <mergeCell ref="O6:O7"/>
    <mergeCell ref="Q6:S6"/>
    <mergeCell ref="T6:Y6"/>
    <mergeCell ref="D6:D7"/>
    <mergeCell ref="E6:E7"/>
    <mergeCell ref="F6:F7"/>
    <mergeCell ref="Q13:S13"/>
    <mergeCell ref="T13:W13"/>
    <mergeCell ref="AA6:AA7"/>
    <mergeCell ref="C12:D12"/>
    <mergeCell ref="F12:H12"/>
    <mergeCell ref="I12:L12"/>
    <mergeCell ref="M12:P12"/>
    <mergeCell ref="Q12:S12"/>
    <mergeCell ref="T12:W12"/>
    <mergeCell ref="P6:P7"/>
    <mergeCell ref="C13:D13"/>
    <mergeCell ref="F13:H13"/>
    <mergeCell ref="I13:L13"/>
    <mergeCell ref="M13:P13"/>
    <mergeCell ref="I14:L14"/>
    <mergeCell ref="M14:P14"/>
    <mergeCell ref="Q14:S14"/>
    <mergeCell ref="T14:W14"/>
    <mergeCell ref="C14:D14"/>
    <mergeCell ref="F14:H14"/>
    <mergeCell ref="C15:D15"/>
    <mergeCell ref="F15:H15"/>
    <mergeCell ref="I17:L17"/>
    <mergeCell ref="M17:P17"/>
    <mergeCell ref="Q15:S15"/>
    <mergeCell ref="T15:W15"/>
    <mergeCell ref="I15:L15"/>
    <mergeCell ref="M15:P15"/>
    <mergeCell ref="Q19:S19"/>
    <mergeCell ref="T19:W19"/>
    <mergeCell ref="C16:D16"/>
    <mergeCell ref="F16:H16"/>
    <mergeCell ref="I16:L16"/>
    <mergeCell ref="M16:P16"/>
    <mergeCell ref="Q18:S18"/>
    <mergeCell ref="T18:W18"/>
    <mergeCell ref="C17:D17"/>
    <mergeCell ref="F17:H17"/>
    <mergeCell ref="Q16:S16"/>
    <mergeCell ref="T16:W16"/>
    <mergeCell ref="Q17:S17"/>
    <mergeCell ref="T17:W17"/>
    <mergeCell ref="I19:L19"/>
    <mergeCell ref="M19:P19"/>
    <mergeCell ref="I18:L18"/>
    <mergeCell ref="M18:P18"/>
    <mergeCell ref="C18:D18"/>
    <mergeCell ref="F18:H18"/>
    <mergeCell ref="C19:D19"/>
    <mergeCell ref="F19:H19"/>
    <mergeCell ref="AK2:AM2"/>
    <mergeCell ref="AK3:AL3"/>
    <mergeCell ref="AK4:AL4"/>
    <mergeCell ref="AE3:AF3"/>
    <mergeCell ref="AE4:AF4"/>
    <mergeCell ref="AE2:AG2"/>
    <mergeCell ref="AH2:AJ2"/>
    <mergeCell ref="AH3:AI3"/>
    <mergeCell ref="AH4:AI4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96" t="s">
        <v>101</v>
      </c>
      <c r="C2" s="160" t="s">
        <v>102</v>
      </c>
      <c r="D2" s="160"/>
    </row>
    <row r="3" spans="2:4" ht="12.75">
      <c r="B3" s="96">
        <v>1</v>
      </c>
      <c r="C3" s="97">
        <v>100</v>
      </c>
      <c r="D3" s="98" t="s">
        <v>103</v>
      </c>
    </row>
    <row r="4" spans="2:4" ht="12.75">
      <c r="B4" s="96">
        <v>2</v>
      </c>
      <c r="C4" s="97">
        <v>80</v>
      </c>
      <c r="D4" s="98" t="s">
        <v>103</v>
      </c>
    </row>
    <row r="5" spans="2:4" ht="12.75">
      <c r="B5" s="96">
        <v>3</v>
      </c>
      <c r="C5" s="97">
        <v>60</v>
      </c>
      <c r="D5" s="98" t="s">
        <v>103</v>
      </c>
    </row>
    <row r="6" spans="2:4" ht="12.75">
      <c r="B6" s="96">
        <v>4</v>
      </c>
      <c r="C6" s="97">
        <v>50</v>
      </c>
      <c r="D6" s="98" t="s">
        <v>103</v>
      </c>
    </row>
    <row r="7" spans="2:4" ht="12.75">
      <c r="B7" s="96">
        <v>5</v>
      </c>
      <c r="C7" s="97">
        <v>45</v>
      </c>
      <c r="D7" s="98" t="s">
        <v>103</v>
      </c>
    </row>
    <row r="8" spans="2:4" ht="12.75">
      <c r="B8" s="96">
        <v>6</v>
      </c>
      <c r="C8" s="97">
        <v>40</v>
      </c>
      <c r="D8" s="98" t="s">
        <v>103</v>
      </c>
    </row>
    <row r="9" spans="2:4" ht="12.75">
      <c r="B9" s="96">
        <v>7</v>
      </c>
      <c r="C9" s="97">
        <v>36</v>
      </c>
      <c r="D9" s="98" t="s">
        <v>103</v>
      </c>
    </row>
    <row r="10" spans="2:4" ht="12.75">
      <c r="B10" s="96">
        <v>8</v>
      </c>
      <c r="C10" s="97">
        <v>32</v>
      </c>
      <c r="D10" s="98" t="s">
        <v>103</v>
      </c>
    </row>
    <row r="11" spans="2:4" ht="12.75">
      <c r="B11" s="96">
        <v>9</v>
      </c>
      <c r="C11" s="97">
        <v>29</v>
      </c>
      <c r="D11" s="98" t="s">
        <v>103</v>
      </c>
    </row>
    <row r="12" spans="2:4" ht="12.75">
      <c r="B12" s="96">
        <v>10</v>
      </c>
      <c r="C12" s="97">
        <v>26</v>
      </c>
      <c r="D12" s="98" t="s">
        <v>103</v>
      </c>
    </row>
    <row r="13" spans="2:4" ht="12.75">
      <c r="B13" s="96">
        <v>11</v>
      </c>
      <c r="C13" s="97">
        <v>24</v>
      </c>
      <c r="D13" s="98" t="s">
        <v>103</v>
      </c>
    </row>
    <row r="14" spans="2:4" ht="12.75">
      <c r="B14" s="96">
        <v>12</v>
      </c>
      <c r="C14" s="97">
        <v>22</v>
      </c>
      <c r="D14" s="98" t="s">
        <v>103</v>
      </c>
    </row>
    <row r="15" spans="2:4" ht="12.75">
      <c r="B15" s="96">
        <v>13</v>
      </c>
      <c r="C15" s="97">
        <v>20</v>
      </c>
      <c r="D15" s="98" t="s">
        <v>103</v>
      </c>
    </row>
    <row r="16" spans="2:4" ht="12.75">
      <c r="B16" s="96">
        <v>14</v>
      </c>
      <c r="C16" s="97">
        <v>18</v>
      </c>
      <c r="D16" s="98" t="s">
        <v>103</v>
      </c>
    </row>
    <row r="17" spans="2:4" ht="12.75">
      <c r="B17" s="96">
        <v>15</v>
      </c>
      <c r="C17" s="97">
        <v>16</v>
      </c>
      <c r="D17" s="98" t="s">
        <v>103</v>
      </c>
    </row>
    <row r="18" spans="2:4" ht="12.75">
      <c r="B18" s="96">
        <v>16</v>
      </c>
      <c r="C18" s="97">
        <v>15</v>
      </c>
      <c r="D18" s="98" t="s">
        <v>103</v>
      </c>
    </row>
    <row r="19" spans="2:4" ht="12.75">
      <c r="B19" s="96">
        <v>17</v>
      </c>
      <c r="C19" s="97">
        <v>14</v>
      </c>
      <c r="D19" s="98" t="s">
        <v>103</v>
      </c>
    </row>
    <row r="20" spans="2:4" ht="12.75">
      <c r="B20" s="96">
        <v>18</v>
      </c>
      <c r="C20" s="97">
        <v>13</v>
      </c>
      <c r="D20" s="98" t="s">
        <v>103</v>
      </c>
    </row>
    <row r="21" spans="2:4" ht="12.75">
      <c r="B21" s="96">
        <v>19</v>
      </c>
      <c r="C21" s="97">
        <v>12</v>
      </c>
      <c r="D21" s="98" t="s">
        <v>103</v>
      </c>
    </row>
    <row r="22" spans="2:4" ht="12.75">
      <c r="B22" s="96">
        <v>20</v>
      </c>
      <c r="C22" s="97">
        <v>11</v>
      </c>
      <c r="D22" s="98" t="s">
        <v>103</v>
      </c>
    </row>
    <row r="23" spans="2:4" ht="12.75">
      <c r="B23" s="96">
        <v>21</v>
      </c>
      <c r="C23" s="97">
        <v>10</v>
      </c>
      <c r="D23" s="98" t="s">
        <v>103</v>
      </c>
    </row>
    <row r="24" spans="2:4" ht="12.75">
      <c r="B24" s="96">
        <v>22</v>
      </c>
      <c r="C24" s="97">
        <v>9</v>
      </c>
      <c r="D24" s="98" t="s">
        <v>103</v>
      </c>
    </row>
    <row r="25" spans="2:4" ht="12.75">
      <c r="B25" s="96">
        <v>23</v>
      </c>
      <c r="C25" s="97">
        <v>8</v>
      </c>
      <c r="D25" s="98" t="s">
        <v>103</v>
      </c>
    </row>
    <row r="26" spans="2:4" ht="12.75">
      <c r="B26" s="96">
        <v>24</v>
      </c>
      <c r="C26" s="97">
        <v>7</v>
      </c>
      <c r="D26" s="98" t="s">
        <v>103</v>
      </c>
    </row>
    <row r="27" spans="2:4" ht="12.75">
      <c r="B27" s="96">
        <v>25</v>
      </c>
      <c r="C27" s="97">
        <v>6</v>
      </c>
      <c r="D27" s="98" t="s">
        <v>103</v>
      </c>
    </row>
    <row r="28" spans="2:4" ht="12.75">
      <c r="B28" s="96">
        <v>26</v>
      </c>
      <c r="C28" s="97">
        <v>5</v>
      </c>
      <c r="D28" s="98" t="s">
        <v>103</v>
      </c>
    </row>
    <row r="29" spans="2:4" ht="12.75">
      <c r="B29" s="96">
        <v>27</v>
      </c>
      <c r="C29" s="97">
        <v>4</v>
      </c>
      <c r="D29" s="98" t="s">
        <v>103</v>
      </c>
    </row>
    <row r="30" spans="2:4" ht="12.75">
      <c r="B30" s="96">
        <v>28</v>
      </c>
      <c r="C30" s="97">
        <v>3</v>
      </c>
      <c r="D30" s="98" t="s">
        <v>103</v>
      </c>
    </row>
    <row r="31" spans="2:4" ht="12.75">
      <c r="B31" s="96">
        <v>29</v>
      </c>
      <c r="C31" s="97">
        <v>2</v>
      </c>
      <c r="D31" s="98" t="s">
        <v>103</v>
      </c>
    </row>
    <row r="32" spans="2:4" ht="12.75">
      <c r="B32" s="96">
        <v>30</v>
      </c>
      <c r="C32" s="97">
        <v>1</v>
      </c>
      <c r="D32" s="98" t="s">
        <v>103</v>
      </c>
    </row>
    <row r="33" spans="2:4" ht="12.75">
      <c r="B33" s="96">
        <v>31</v>
      </c>
      <c r="C33" s="97">
        <v>0</v>
      </c>
      <c r="D33" s="98" t="s">
        <v>103</v>
      </c>
    </row>
    <row r="34" spans="2:4" ht="12.75">
      <c r="B34" s="96">
        <v>32</v>
      </c>
      <c r="C34" s="97">
        <v>0</v>
      </c>
      <c r="D34" s="98" t="s">
        <v>103</v>
      </c>
    </row>
    <row r="35" spans="2:4" ht="12.75">
      <c r="B35" s="96">
        <v>33</v>
      </c>
      <c r="C35" s="97">
        <v>0</v>
      </c>
      <c r="D35" s="98" t="s">
        <v>103</v>
      </c>
    </row>
    <row r="36" spans="2:4" ht="12.75">
      <c r="B36" s="96">
        <v>34</v>
      </c>
      <c r="C36" s="97">
        <v>0</v>
      </c>
      <c r="D36" s="98" t="s">
        <v>103</v>
      </c>
    </row>
    <row r="37" spans="2:4" ht="12.75">
      <c r="B37" s="96">
        <v>35</v>
      </c>
      <c r="C37" s="97">
        <v>0</v>
      </c>
      <c r="D37" s="98" t="s">
        <v>103</v>
      </c>
    </row>
    <row r="38" spans="2:4" ht="12.75">
      <c r="B38" s="96">
        <v>36</v>
      </c>
      <c r="C38" s="97">
        <v>0</v>
      </c>
      <c r="D38" s="98" t="s">
        <v>103</v>
      </c>
    </row>
    <row r="39" spans="2:4" ht="12.75">
      <c r="B39" s="96">
        <v>37</v>
      </c>
      <c r="C39" s="97">
        <v>0</v>
      </c>
      <c r="D39" s="98" t="s">
        <v>103</v>
      </c>
    </row>
    <row r="40" spans="2:4" ht="12.75">
      <c r="B40" s="96">
        <v>38</v>
      </c>
      <c r="C40" s="97">
        <v>0</v>
      </c>
      <c r="D40" s="98" t="s">
        <v>103</v>
      </c>
    </row>
    <row r="41" spans="2:4" ht="12.75">
      <c r="B41" s="96">
        <v>39</v>
      </c>
      <c r="C41" s="97">
        <v>0</v>
      </c>
      <c r="D41" s="98" t="s">
        <v>103</v>
      </c>
    </row>
    <row r="42" spans="2:4" ht="12.75">
      <c r="B42" s="96">
        <v>40</v>
      </c>
      <c r="C42" s="97">
        <v>0</v>
      </c>
      <c r="D42" s="98" t="s">
        <v>103</v>
      </c>
    </row>
    <row r="43" spans="2:4" ht="12.75">
      <c r="B43" s="96">
        <v>41</v>
      </c>
      <c r="C43" s="97">
        <v>0</v>
      </c>
      <c r="D43" s="98" t="s">
        <v>103</v>
      </c>
    </row>
    <row r="44" spans="2:4" ht="12.75">
      <c r="B44" s="96">
        <v>42</v>
      </c>
      <c r="C44" s="97">
        <v>0</v>
      </c>
      <c r="D44" s="98" t="s">
        <v>103</v>
      </c>
    </row>
    <row r="45" spans="2:4" ht="12.75">
      <c r="B45" s="96">
        <v>43</v>
      </c>
      <c r="C45" s="97">
        <v>0</v>
      </c>
      <c r="D45" s="98" t="s">
        <v>103</v>
      </c>
    </row>
    <row r="46" spans="2:4" ht="12.75">
      <c r="B46" s="96">
        <v>44</v>
      </c>
      <c r="C46" s="97">
        <v>0</v>
      </c>
      <c r="D46" s="98" t="s">
        <v>103</v>
      </c>
    </row>
    <row r="47" spans="2:4" ht="12.75">
      <c r="B47" s="96">
        <v>45</v>
      </c>
      <c r="C47" s="97">
        <v>0</v>
      </c>
      <c r="D47" s="98" t="s">
        <v>103</v>
      </c>
    </row>
    <row r="48" spans="2:4" ht="12.75">
      <c r="B48" s="96">
        <v>46</v>
      </c>
      <c r="C48" s="97">
        <v>0</v>
      </c>
      <c r="D48" s="98" t="s">
        <v>103</v>
      </c>
    </row>
    <row r="49" spans="2:4" ht="12.75">
      <c r="B49" s="96">
        <v>47</v>
      </c>
      <c r="C49" s="97">
        <v>0</v>
      </c>
      <c r="D49" s="98" t="s">
        <v>103</v>
      </c>
    </row>
    <row r="50" spans="2:4" ht="12.75">
      <c r="B50" s="96">
        <v>48</v>
      </c>
      <c r="C50" s="97">
        <v>0</v>
      </c>
      <c r="D50" s="98" t="s">
        <v>103</v>
      </c>
    </row>
    <row r="51" spans="2:4" ht="12.75">
      <c r="B51" s="96">
        <v>49</v>
      </c>
      <c r="C51" s="97">
        <v>0</v>
      </c>
      <c r="D51" s="98" t="s">
        <v>103</v>
      </c>
    </row>
    <row r="52" spans="2:4" ht="12.75">
      <c r="B52" s="96">
        <v>50</v>
      </c>
      <c r="C52" s="97">
        <v>0</v>
      </c>
      <c r="D52" s="98" t="s">
        <v>103</v>
      </c>
    </row>
    <row r="53" spans="2:4" ht="12.75">
      <c r="B53" s="96">
        <v>51</v>
      </c>
      <c r="C53" s="97">
        <v>0</v>
      </c>
      <c r="D53" s="98" t="s">
        <v>103</v>
      </c>
    </row>
    <row r="54" spans="2:4" ht="12.75">
      <c r="B54" s="96">
        <v>52</v>
      </c>
      <c r="C54" s="97">
        <v>0</v>
      </c>
      <c r="D54" s="98" t="s">
        <v>103</v>
      </c>
    </row>
    <row r="55" spans="2:4" ht="12.75">
      <c r="B55" s="96">
        <v>53</v>
      </c>
      <c r="C55" s="97">
        <v>0</v>
      </c>
      <c r="D55" s="98" t="s">
        <v>103</v>
      </c>
    </row>
    <row r="56" spans="2:4" ht="12.75">
      <c r="B56" s="96">
        <v>54</v>
      </c>
      <c r="C56" s="97">
        <v>0</v>
      </c>
      <c r="D56" s="98" t="s">
        <v>103</v>
      </c>
    </row>
    <row r="57" spans="2:4" ht="12.75">
      <c r="B57" s="96">
        <v>55</v>
      </c>
      <c r="C57" s="97">
        <v>0</v>
      </c>
      <c r="D57" s="98" t="s">
        <v>103</v>
      </c>
    </row>
    <row r="58" spans="2:4" ht="12.75">
      <c r="B58" s="96">
        <v>56</v>
      </c>
      <c r="C58" s="97">
        <v>0</v>
      </c>
      <c r="D58" s="98" t="s">
        <v>103</v>
      </c>
    </row>
    <row r="59" spans="2:4" ht="12.75">
      <c r="B59" s="96">
        <v>57</v>
      </c>
      <c r="C59" s="97">
        <v>0</v>
      </c>
      <c r="D59" s="98" t="s">
        <v>103</v>
      </c>
    </row>
    <row r="60" spans="2:4" ht="12.75">
      <c r="B60" s="96">
        <v>58</v>
      </c>
      <c r="C60" s="97">
        <v>0</v>
      </c>
      <c r="D60" s="98" t="s">
        <v>103</v>
      </c>
    </row>
    <row r="61" spans="2:4" ht="12.75">
      <c r="B61" s="96">
        <v>59</v>
      </c>
      <c r="C61" s="97">
        <v>0</v>
      </c>
      <c r="D61" s="98" t="s">
        <v>103</v>
      </c>
    </row>
    <row r="62" spans="2:4" ht="12.75">
      <c r="B62" s="96">
        <v>60</v>
      </c>
      <c r="C62" s="97">
        <v>0</v>
      </c>
      <c r="D62" s="98" t="s">
        <v>103</v>
      </c>
    </row>
    <row r="63" spans="2:4" ht="12.75">
      <c r="B63" s="96">
        <v>61</v>
      </c>
      <c r="C63" s="97">
        <v>0</v>
      </c>
      <c r="D63" s="98" t="s">
        <v>103</v>
      </c>
    </row>
    <row r="64" spans="2:4" ht="12.75">
      <c r="B64" s="96">
        <v>62</v>
      </c>
      <c r="C64" s="97">
        <v>0</v>
      </c>
      <c r="D64" s="98" t="s">
        <v>103</v>
      </c>
    </row>
    <row r="65" spans="2:4" ht="12.75">
      <c r="B65" s="96">
        <v>63</v>
      </c>
      <c r="C65" s="97">
        <v>0</v>
      </c>
      <c r="D65" s="98" t="s">
        <v>103</v>
      </c>
    </row>
    <row r="66" spans="2:4" ht="12.75">
      <c r="B66" s="96">
        <v>64</v>
      </c>
      <c r="C66" s="97">
        <v>0</v>
      </c>
      <c r="D66" s="98" t="s">
        <v>103</v>
      </c>
    </row>
    <row r="67" spans="2:4" ht="12.75">
      <c r="B67" s="96">
        <v>65</v>
      </c>
      <c r="C67" s="97">
        <v>0</v>
      </c>
      <c r="D67" s="98" t="s">
        <v>103</v>
      </c>
    </row>
    <row r="68" spans="2:4" ht="12.75">
      <c r="B68" s="96">
        <v>66</v>
      </c>
      <c r="C68" s="97">
        <v>0</v>
      </c>
      <c r="D68" s="98" t="s">
        <v>103</v>
      </c>
    </row>
    <row r="69" spans="2:4" ht="12.75">
      <c r="B69" s="96">
        <v>67</v>
      </c>
      <c r="C69" s="97">
        <v>0</v>
      </c>
      <c r="D69" s="98" t="s">
        <v>103</v>
      </c>
    </row>
    <row r="70" spans="2:4" ht="12.75">
      <c r="B70" s="96">
        <v>68</v>
      </c>
      <c r="C70" s="97">
        <v>0</v>
      </c>
      <c r="D70" s="98" t="s">
        <v>103</v>
      </c>
    </row>
    <row r="71" spans="2:4" ht="12.75">
      <c r="B71" s="96">
        <v>69</v>
      </c>
      <c r="C71" s="97">
        <v>0</v>
      </c>
      <c r="D71" s="98" t="s">
        <v>103</v>
      </c>
    </row>
    <row r="72" spans="2:4" ht="12.75">
      <c r="B72" s="96">
        <v>70</v>
      </c>
      <c r="C72" s="97">
        <v>0</v>
      </c>
      <c r="D72" s="98" t="s">
        <v>103</v>
      </c>
    </row>
    <row r="73" spans="2:4" ht="12.75">
      <c r="B73" s="96">
        <v>71</v>
      </c>
      <c r="C73" s="97">
        <v>0</v>
      </c>
      <c r="D73" s="98" t="s">
        <v>103</v>
      </c>
    </row>
    <row r="74" spans="2:4" ht="12.75">
      <c r="B74" s="96">
        <v>72</v>
      </c>
      <c r="C74" s="97">
        <v>0</v>
      </c>
      <c r="D74" s="98" t="s">
        <v>103</v>
      </c>
    </row>
    <row r="75" spans="2:4" ht="12.75">
      <c r="B75" s="96">
        <v>73</v>
      </c>
      <c r="C75" s="97">
        <v>0</v>
      </c>
      <c r="D75" s="98" t="s">
        <v>103</v>
      </c>
    </row>
    <row r="76" spans="2:4" ht="12.75">
      <c r="B76" s="96">
        <v>74</v>
      </c>
      <c r="C76" s="97">
        <v>0</v>
      </c>
      <c r="D76" s="98" t="s">
        <v>103</v>
      </c>
    </row>
    <row r="77" spans="2:4" ht="12.75">
      <c r="B77" s="96">
        <v>75</v>
      </c>
      <c r="C77" s="97">
        <v>0</v>
      </c>
      <c r="D77" s="98" t="s">
        <v>103</v>
      </c>
    </row>
    <row r="78" spans="2:4" ht="12.75">
      <c r="B78" s="96">
        <v>76</v>
      </c>
      <c r="C78" s="97">
        <v>0</v>
      </c>
      <c r="D78" s="98" t="s">
        <v>103</v>
      </c>
    </row>
    <row r="79" spans="2:4" ht="12.75">
      <c r="B79" s="96">
        <v>77</v>
      </c>
      <c r="C79" s="97">
        <v>0</v>
      </c>
      <c r="D79" s="98" t="s">
        <v>103</v>
      </c>
    </row>
    <row r="80" spans="2:4" ht="12.75">
      <c r="B80" s="96">
        <v>78</v>
      </c>
      <c r="C80" s="97">
        <v>0</v>
      </c>
      <c r="D80" s="98" t="s">
        <v>103</v>
      </c>
    </row>
    <row r="81" spans="2:4" ht="12.75">
      <c r="B81" s="96">
        <v>79</v>
      </c>
      <c r="C81" s="97">
        <v>0</v>
      </c>
      <c r="D81" s="98" t="s">
        <v>103</v>
      </c>
    </row>
    <row r="82" spans="2:4" ht="12.75">
      <c r="B82" s="96">
        <v>80</v>
      </c>
      <c r="C82" s="97">
        <v>0</v>
      </c>
      <c r="D82" s="98" t="s">
        <v>103</v>
      </c>
    </row>
    <row r="83" spans="2:4" ht="12.75">
      <c r="B83" s="96">
        <v>81</v>
      </c>
      <c r="C83" s="97">
        <v>0</v>
      </c>
      <c r="D83" s="98" t="s">
        <v>103</v>
      </c>
    </row>
    <row r="84" spans="2:4" ht="12.75">
      <c r="B84" s="96">
        <v>82</v>
      </c>
      <c r="C84" s="97">
        <v>0</v>
      </c>
      <c r="D84" s="98" t="s">
        <v>103</v>
      </c>
    </row>
    <row r="85" spans="2:4" ht="12.75">
      <c r="B85" s="96">
        <v>83</v>
      </c>
      <c r="C85" s="97">
        <v>0</v>
      </c>
      <c r="D85" s="98" t="s">
        <v>103</v>
      </c>
    </row>
    <row r="86" spans="2:4" ht="12.75">
      <c r="B86" s="96">
        <v>84</v>
      </c>
      <c r="C86" s="97">
        <v>0</v>
      </c>
      <c r="D86" s="98" t="s">
        <v>103</v>
      </c>
    </row>
    <row r="87" spans="2:4" ht="12.75">
      <c r="B87" s="96">
        <v>85</v>
      </c>
      <c r="C87" s="97">
        <v>0</v>
      </c>
      <c r="D87" s="98" t="s">
        <v>103</v>
      </c>
    </row>
    <row r="88" spans="2:4" ht="12.75">
      <c r="B88" s="96">
        <v>86</v>
      </c>
      <c r="C88" s="97">
        <v>0</v>
      </c>
      <c r="D88" s="98" t="s">
        <v>103</v>
      </c>
    </row>
    <row r="89" spans="2:4" ht="12.75">
      <c r="B89" s="96">
        <v>87</v>
      </c>
      <c r="C89" s="97">
        <v>0</v>
      </c>
      <c r="D89" s="98" t="s">
        <v>103</v>
      </c>
    </row>
    <row r="90" spans="2:4" ht="12.75">
      <c r="B90" s="96">
        <v>88</v>
      </c>
      <c r="C90" s="97">
        <v>0</v>
      </c>
      <c r="D90" s="98" t="s">
        <v>103</v>
      </c>
    </row>
    <row r="91" spans="2:4" ht="12.75">
      <c r="B91" s="96">
        <v>89</v>
      </c>
      <c r="C91" s="97">
        <v>0</v>
      </c>
      <c r="D91" s="98" t="s">
        <v>103</v>
      </c>
    </row>
    <row r="92" spans="2:4" ht="12.75">
      <c r="B92" s="96">
        <v>90</v>
      </c>
      <c r="C92" s="97">
        <v>0</v>
      </c>
      <c r="D92" s="98" t="s">
        <v>103</v>
      </c>
    </row>
    <row r="93" spans="2:4" ht="12.75">
      <c r="B93" s="96">
        <v>91</v>
      </c>
      <c r="C93" s="97">
        <v>0</v>
      </c>
      <c r="D93" s="98" t="s">
        <v>103</v>
      </c>
    </row>
    <row r="94" spans="2:4" ht="12.75">
      <c r="B94" s="96">
        <v>92</v>
      </c>
      <c r="C94" s="97">
        <v>0</v>
      </c>
      <c r="D94" s="98" t="s">
        <v>103</v>
      </c>
    </row>
    <row r="95" spans="2:4" ht="12.75">
      <c r="B95" s="96">
        <v>93</v>
      </c>
      <c r="C95" s="97">
        <v>0</v>
      </c>
      <c r="D95" s="98" t="s">
        <v>103</v>
      </c>
    </row>
    <row r="96" spans="2:4" ht="12.75">
      <c r="B96" s="96">
        <v>94</v>
      </c>
      <c r="C96" s="97">
        <v>0</v>
      </c>
      <c r="D96" s="98" t="s">
        <v>103</v>
      </c>
    </row>
    <row r="97" spans="2:4" ht="12.75">
      <c r="B97" s="96">
        <v>95</v>
      </c>
      <c r="C97" s="97">
        <v>0</v>
      </c>
      <c r="D97" s="98" t="s">
        <v>103</v>
      </c>
    </row>
    <row r="98" spans="2:4" ht="12.75">
      <c r="B98" s="96">
        <v>96</v>
      </c>
      <c r="C98" s="97">
        <v>0</v>
      </c>
      <c r="D98" s="98" t="s">
        <v>103</v>
      </c>
    </row>
    <row r="99" spans="2:4" ht="12.75">
      <c r="B99" s="96">
        <v>97</v>
      </c>
      <c r="C99" s="97">
        <v>0</v>
      </c>
      <c r="D99" s="98" t="s">
        <v>103</v>
      </c>
    </row>
    <row r="100" spans="2:4" ht="12.75">
      <c r="B100" s="96">
        <v>98</v>
      </c>
      <c r="C100" s="97">
        <v>0</v>
      </c>
      <c r="D100" s="98" t="s">
        <v>103</v>
      </c>
    </row>
    <row r="101" spans="2:4" ht="12.75">
      <c r="B101" s="96">
        <v>99</v>
      </c>
      <c r="C101" s="97">
        <v>0</v>
      </c>
      <c r="D101" s="98" t="s">
        <v>103</v>
      </c>
    </row>
    <row r="102" spans="2:4" ht="12.75">
      <c r="B102" s="96">
        <v>100</v>
      </c>
      <c r="C102" s="97">
        <v>0</v>
      </c>
      <c r="D102" s="98" t="s">
        <v>103</v>
      </c>
    </row>
  </sheetData>
  <sheetProtection password="B9F4" sheet="1" objects="1" scenarios="1" selectLockedCells="1" selectUnlockedCells="1"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2011-06-26T11:07:35Z</cp:lastPrinted>
  <dcterms:created xsi:type="dcterms:W3CDTF">2005-07-31T10:02:30Z</dcterms:created>
  <dcterms:modified xsi:type="dcterms:W3CDTF">2011-07-01T12:09:09Z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