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2210" activeTab="0"/>
  </bookViews>
  <sheets>
    <sheet name="Lis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<sst xmlns="http://schemas.openxmlformats.org/spreadsheetml/2006/main" count="345" uniqueCount="126">
  <si>
    <t>Soutěž: 3. soutěž Lo-19 "Seriálu MiČR - NS"; Netolice; ATC Podroužek 2013</t>
  </si>
  <si>
    <t>Termín: 21.6. - 22.6. 2013</t>
  </si>
  <si>
    <t>NSS - A</t>
  </si>
  <si>
    <t>Poř.</t>
  </si>
  <si>
    <t>Přijmení a jméno</t>
  </si>
  <si>
    <t>Licence</t>
  </si>
  <si>
    <t>Klub</t>
  </si>
  <si>
    <t>Jméno modelu</t>
  </si>
  <si>
    <t>Měřítko</t>
  </si>
  <si>
    <r>
      <t>L</t>
    </r>
    <r>
      <rPr>
        <b/>
        <vertAlign val="subscript"/>
        <sz val="10"/>
        <rFont val="Arial CE"/>
        <family val="2"/>
      </rPr>
      <t>KVR</t>
    </r>
  </si>
  <si>
    <t>S</t>
  </si>
  <si>
    <t>V</t>
  </si>
  <si>
    <t>R</t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</si>
  <si>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</si>
  <si>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t>Stavební zkouška W</t>
  </si>
  <si>
    <t>Dosažený čas T [s]</t>
  </si>
  <si>
    <t>Přepočet Tz [s] na body</t>
  </si>
  <si>
    <t>Součet bodů</t>
  </si>
  <si>
    <t>Body MiČR</t>
  </si>
  <si>
    <t>[mm]</t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</si>
  <si>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</si>
  <si>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[kg]</t>
  </si>
  <si>
    <t>K=</t>
  </si>
  <si>
    <t>1.</t>
  </si>
  <si>
    <t>2.</t>
  </si>
  <si>
    <t>3.</t>
  </si>
  <si>
    <t>Celkem</t>
  </si>
  <si>
    <t>1. j</t>
  </si>
  <si>
    <t>2. j</t>
  </si>
  <si>
    <t>3. j</t>
  </si>
  <si>
    <t>Tz1</t>
  </si>
  <si>
    <t>P1</t>
  </si>
  <si>
    <t>Tz2</t>
  </si>
  <si>
    <t>P2</t>
  </si>
  <si>
    <t>Tz3</t>
  </si>
  <si>
    <t>P3</t>
  </si>
  <si>
    <t>Janoš Milan</t>
  </si>
  <si>
    <t>079-057</t>
  </si>
  <si>
    <t>KLoM Brandýs nad Labem</t>
  </si>
  <si>
    <t>Blue Moon</t>
  </si>
  <si>
    <t>1:15</t>
  </si>
  <si>
    <t>Vancl Jaroslav</t>
  </si>
  <si>
    <t>131-036</t>
  </si>
  <si>
    <t>KLoM Admiral Jablonec n. N.</t>
  </si>
  <si>
    <t>Gabriela</t>
  </si>
  <si>
    <t>1:20</t>
  </si>
  <si>
    <t>Mudra Přemysl</t>
  </si>
  <si>
    <t>189-024</t>
  </si>
  <si>
    <t>MK Česílko Valdice</t>
  </si>
  <si>
    <t>Atlantis</t>
  </si>
  <si>
    <t>Douša Ladislav</t>
  </si>
  <si>
    <t>535-001</t>
  </si>
  <si>
    <t>KLoM Písek</t>
  </si>
  <si>
    <t>Legend</t>
  </si>
  <si>
    <t>1:28</t>
  </si>
  <si>
    <t>Soutěž: 4. soutěž Lo-20 "Seriálu MiČR - NS"; Netolice; ATC Podroužek 2013</t>
  </si>
  <si>
    <t>Termín: 22.6. - 23.6. 2013</t>
  </si>
  <si>
    <t>NSS - B</t>
  </si>
  <si>
    <t>Pešek Jaroslav</t>
  </si>
  <si>
    <t>140-041</t>
  </si>
  <si>
    <t>KLoM Kolín</t>
  </si>
  <si>
    <t>Britannia</t>
  </si>
  <si>
    <t>93*</t>
  </si>
  <si>
    <t>Mrákota Josef</t>
  </si>
  <si>
    <t>168-027</t>
  </si>
  <si>
    <t>Delta Pardubice</t>
  </si>
  <si>
    <t>Jolie Brise</t>
  </si>
  <si>
    <t>1:14</t>
  </si>
  <si>
    <t>Medveděv Michal</t>
  </si>
  <si>
    <t>131-022</t>
  </si>
  <si>
    <t>Spray</t>
  </si>
  <si>
    <t>1:10</t>
  </si>
  <si>
    <t>90*</t>
  </si>
  <si>
    <t>Malhaus Jiří</t>
  </si>
  <si>
    <t>145-060</t>
  </si>
  <si>
    <t>KLoM Ledenice</t>
  </si>
  <si>
    <t>Benjamin W. Lathan</t>
  </si>
  <si>
    <t>NSS-A</t>
  </si>
  <si>
    <t>20.seriál MiČR kategorie NS 2013</t>
  </si>
  <si>
    <t>Přimení</t>
  </si>
  <si>
    <t>Loď</t>
  </si>
  <si>
    <t>Jinolice</t>
  </si>
  <si>
    <t>Netolice</t>
  </si>
  <si>
    <t>MiČR, Repre</t>
  </si>
  <si>
    <t>(Lo-17)</t>
  </si>
  <si>
    <t>(Lo-18)</t>
  </si>
  <si>
    <t>(Lo-19)</t>
  </si>
  <si>
    <t>(Lo-20)</t>
  </si>
  <si>
    <t>(Lo-21)</t>
  </si>
  <si>
    <t>Slížek Josef</t>
  </si>
  <si>
    <t>028-008</t>
  </si>
  <si>
    <t>"Nautilus" Proboštov</t>
  </si>
  <si>
    <t>Solway Maid</t>
  </si>
  <si>
    <t>KLoM Admirál Jablonec n. N.</t>
  </si>
  <si>
    <t>Kroupa Milan st.</t>
  </si>
  <si>
    <t>131-011</t>
  </si>
  <si>
    <t>Endeavour</t>
  </si>
  <si>
    <t>Jakubík Miloš</t>
  </si>
  <si>
    <t>131-058</t>
  </si>
  <si>
    <t>Uherková Marcela</t>
  </si>
  <si>
    <t>480-008</t>
  </si>
  <si>
    <t>KLoM Morava Hodonín</t>
  </si>
  <si>
    <t>Trigger II</t>
  </si>
  <si>
    <t>Halama Libor</t>
  </si>
  <si>
    <t>131-035</t>
  </si>
  <si>
    <t>Pirate II</t>
  </si>
  <si>
    <t>Chmelka František</t>
  </si>
  <si>
    <t>336-003</t>
  </si>
  <si>
    <t>MK Slezsko Český Těšín</t>
  </si>
  <si>
    <t>Barrakuda</t>
  </si>
  <si>
    <t>Kabešová Eva</t>
  </si>
  <si>
    <t>079-017</t>
  </si>
  <si>
    <t>Exclusive</t>
  </si>
  <si>
    <t>NSS-B</t>
  </si>
  <si>
    <t>Zeman Jaroslav</t>
  </si>
  <si>
    <t>028-010</t>
  </si>
  <si>
    <t>Brilliant</t>
  </si>
  <si>
    <t>Malhaus jiří</t>
  </si>
  <si>
    <t>Folkman Ladislav</t>
  </si>
  <si>
    <t>140-056</t>
  </si>
  <si>
    <t>Lulworth</t>
  </si>
  <si>
    <t>Ábel Štefan</t>
  </si>
  <si>
    <t>SR</t>
  </si>
  <si>
    <t>SR - Bratislava</t>
  </si>
  <si>
    <t>Antinea</t>
  </si>
  <si>
    <t>… pořadí NSS 2013 po čtyřech soutěžích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</si>
</sst>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 CE"/>
      <family val="0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/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0" fontId="8" fillId="0" borderId="21" xfId="51" applyFont="1" applyFill="1" applyBorder="1" applyAlignment="1">
      <alignment vertical="center"/>
      <protection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49" fontId="8" fillId="0" borderId="12" xfId="51" applyNumberFormat="1" applyFont="1" applyFill="1" applyBorder="1" applyAlignment="1">
      <alignment horizontal="center" vertical="center"/>
      <protection/>
    </xf>
    <xf numFmtId="3" fontId="9" fillId="0" borderId="12" xfId="49" applyNumberFormat="1" applyFont="1" applyFill="1" applyBorder="1" applyAlignment="1" applyProtection="1">
      <alignment horizontal="center" vertical="center"/>
      <protection locked="0"/>
    </xf>
    <xf numFmtId="164" fontId="9" fillId="0" borderId="12" xfId="49" applyNumberFormat="1" applyFont="1" applyFill="1" applyBorder="1" applyAlignment="1" applyProtection="1">
      <alignment horizontal="center" vertical="center"/>
      <protection locked="0"/>
    </xf>
    <xf numFmtId="4" fontId="9" fillId="0" borderId="12" xfId="49" applyNumberFormat="1" applyFont="1" applyFill="1" applyBorder="1" applyAlignment="1" applyProtection="1">
      <alignment horizontal="center" vertical="center"/>
      <protection locked="0"/>
    </xf>
    <xf numFmtId="165" fontId="9" fillId="0" borderId="12" xfId="0" applyNumberFormat="1" applyFont="1" applyFill="1" applyBorder="1" applyAlignment="1">
      <alignment horizontal="center" vertical="center"/>
    </xf>
    <xf numFmtId="166" fontId="9" fillId="0" borderId="12" xfId="0" applyNumberFormat="1" applyFont="1" applyFill="1" applyBorder="1" applyAlignment="1">
      <alignment horizontal="center" vertical="center"/>
    </xf>
    <xf numFmtId="0" fontId="9" fillId="0" borderId="12" xfId="46" applyFont="1" applyFill="1" applyBorder="1" applyAlignment="1">
      <alignment horizontal="center" vertical="center"/>
      <protection/>
    </xf>
    <xf numFmtId="4" fontId="10" fillId="0" borderId="12" xfId="51" applyNumberFormat="1" applyFont="1" applyFill="1" applyBorder="1" applyAlignment="1">
      <alignment horizontal="center" vertical="center"/>
      <protection/>
    </xf>
    <xf numFmtId="1" fontId="9" fillId="0" borderId="12" xfId="51" applyNumberFormat="1" applyFont="1" applyFill="1" applyBorder="1" applyAlignment="1">
      <alignment horizontal="center" vertical="center"/>
      <protection/>
    </xf>
    <xf numFmtId="1" fontId="9" fillId="0" borderId="24" xfId="51" applyNumberFormat="1" applyFont="1" applyFill="1" applyBorder="1" applyAlignment="1">
      <alignment horizontal="center" vertical="center"/>
      <protection/>
    </xf>
    <xf numFmtId="1" fontId="9" fillId="0" borderId="20" xfId="0" applyNumberFormat="1" applyFont="1" applyFill="1" applyBorder="1" applyAlignment="1">
      <alignment horizontal="center" vertical="center"/>
    </xf>
    <xf numFmtId="165" fontId="10" fillId="0" borderId="12" xfId="51" applyNumberFormat="1" applyFont="1" applyFill="1" applyBorder="1" applyAlignment="1">
      <alignment horizontal="center" vertical="center"/>
      <protection/>
    </xf>
    <xf numFmtId="1" fontId="9" fillId="0" borderId="12" xfId="0" applyNumberFormat="1" applyFont="1" applyBorder="1" applyAlignment="1">
      <alignment horizontal="center" vertical="center"/>
    </xf>
    <xf numFmtId="165" fontId="10" fillId="0" borderId="25" xfId="51" applyNumberFormat="1" applyFont="1" applyFill="1" applyBorder="1" applyAlignment="1">
      <alignment horizontal="center" vertical="center"/>
      <protection/>
    </xf>
    <xf numFmtId="165" fontId="10" fillId="0" borderId="12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0" fontId="8" fillId="0" borderId="27" xfId="51" applyFont="1" applyFill="1" applyBorder="1" applyAlignment="1">
      <alignment vertical="center"/>
      <protection/>
    </xf>
    <xf numFmtId="0" fontId="8" fillId="0" borderId="2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49" fontId="8" fillId="0" borderId="30" xfId="51" applyNumberFormat="1" applyFont="1" applyFill="1" applyBorder="1" applyAlignment="1">
      <alignment horizontal="center" vertical="center"/>
      <protection/>
    </xf>
    <xf numFmtId="3" fontId="9" fillId="0" borderId="31" xfId="49" applyNumberFormat="1" applyFont="1" applyFill="1" applyBorder="1" applyAlignment="1" applyProtection="1">
      <alignment horizontal="center" vertical="center"/>
      <protection locked="0"/>
    </xf>
    <xf numFmtId="164" fontId="9" fillId="0" borderId="31" xfId="49" applyNumberFormat="1" applyFont="1" applyFill="1" applyBorder="1" applyAlignment="1" applyProtection="1">
      <alignment horizontal="center" vertical="center"/>
      <protection locked="0"/>
    </xf>
    <xf numFmtId="4" fontId="9" fillId="0" borderId="31" xfId="49" applyNumberFormat="1" applyFont="1" applyFill="1" applyBorder="1" applyAlignment="1" applyProtection="1">
      <alignment horizontal="center" vertical="center"/>
      <protection locked="0"/>
    </xf>
    <xf numFmtId="165" fontId="9" fillId="0" borderId="30" xfId="0" applyNumberFormat="1" applyFont="1" applyFill="1" applyBorder="1" applyAlignment="1">
      <alignment horizontal="center" vertical="center"/>
    </xf>
    <xf numFmtId="166" fontId="9" fillId="0" borderId="30" xfId="0" applyNumberFormat="1" applyFont="1" applyFill="1" applyBorder="1" applyAlignment="1">
      <alignment horizontal="center" vertical="center"/>
    </xf>
    <xf numFmtId="0" fontId="9" fillId="0" borderId="30" xfId="46" applyFont="1" applyFill="1" applyBorder="1" applyAlignment="1">
      <alignment horizontal="center" vertical="center"/>
      <protection/>
    </xf>
    <xf numFmtId="4" fontId="10" fillId="0" borderId="30" xfId="51" applyNumberFormat="1" applyFont="1" applyFill="1" applyBorder="1" applyAlignment="1">
      <alignment horizontal="center" vertical="center"/>
      <protection/>
    </xf>
    <xf numFmtId="1" fontId="9" fillId="0" borderId="30" xfId="51" applyNumberFormat="1" applyFont="1" applyFill="1" applyBorder="1" applyAlignment="1">
      <alignment horizontal="center" vertical="center"/>
      <protection/>
    </xf>
    <xf numFmtId="1" fontId="9" fillId="0" borderId="32" xfId="51" applyNumberFormat="1" applyFont="1" applyFill="1" applyBorder="1" applyAlignment="1">
      <alignment horizontal="center" vertical="center"/>
      <protection/>
    </xf>
    <xf numFmtId="1" fontId="9" fillId="0" borderId="26" xfId="0" applyNumberFormat="1" applyFont="1" applyFill="1" applyBorder="1" applyAlignment="1">
      <alignment horizontal="center" vertical="center"/>
    </xf>
    <xf numFmtId="165" fontId="10" fillId="0" borderId="33" xfId="51" applyNumberFormat="1" applyFont="1" applyFill="1" applyBorder="1" applyAlignment="1">
      <alignment horizontal="center" vertical="center"/>
      <protection/>
    </xf>
    <xf numFmtId="1" fontId="9" fillId="0" borderId="30" xfId="0" applyNumberFormat="1" applyFont="1" applyBorder="1" applyAlignment="1">
      <alignment horizontal="center" vertical="center"/>
    </xf>
    <xf numFmtId="165" fontId="10" fillId="0" borderId="30" xfId="51" applyNumberFormat="1" applyFont="1" applyFill="1" applyBorder="1" applyAlignment="1">
      <alignment horizontal="center" vertical="center"/>
      <protection/>
    </xf>
    <xf numFmtId="165" fontId="10" fillId="0" borderId="30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49" fontId="9" fillId="0" borderId="31" xfId="47" applyNumberFormat="1" applyFont="1" applyFill="1" applyBorder="1" applyAlignment="1">
      <alignment vertical="center"/>
      <protection/>
    </xf>
    <xf numFmtId="3" fontId="9" fillId="0" borderId="30" xfId="49" applyNumberFormat="1" applyFont="1" applyFill="1" applyBorder="1" applyAlignment="1" applyProtection="1">
      <alignment horizontal="center" vertical="center"/>
      <protection locked="0"/>
    </xf>
    <xf numFmtId="164" fontId="9" fillId="0" borderId="30" xfId="49" applyNumberFormat="1" applyFont="1" applyFill="1" applyBorder="1" applyAlignment="1" applyProtection="1">
      <alignment horizontal="center" vertical="center"/>
      <protection locked="0"/>
    </xf>
    <xf numFmtId="4" fontId="9" fillId="0" borderId="30" xfId="49" applyNumberFormat="1" applyFont="1" applyFill="1" applyBorder="1" applyAlignment="1" applyProtection="1">
      <alignment horizontal="center" vertical="center"/>
      <protection locked="0"/>
    </xf>
    <xf numFmtId="1" fontId="0" fillId="0" borderId="18" xfId="0" applyNumberFormat="1" applyFill="1" applyBorder="1" applyAlignment="1">
      <alignment horizontal="center" vertical="center"/>
    </xf>
    <xf numFmtId="0" fontId="8" fillId="0" borderId="17" xfId="51" applyFont="1" applyFill="1" applyBorder="1" applyAlignment="1">
      <alignment vertical="center"/>
      <protection/>
    </xf>
    <xf numFmtId="0" fontId="8" fillId="0" borderId="3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49" fontId="8" fillId="0" borderId="19" xfId="51" applyNumberFormat="1" applyFont="1" applyFill="1" applyBorder="1" applyAlignment="1">
      <alignment horizontal="left" vertical="center"/>
      <protection/>
    </xf>
    <xf numFmtId="49" fontId="8" fillId="0" borderId="16" xfId="51" applyNumberFormat="1" applyFont="1" applyFill="1" applyBorder="1" applyAlignment="1">
      <alignment horizontal="center" vertical="center"/>
      <protection/>
    </xf>
    <xf numFmtId="3" fontId="9" fillId="0" borderId="16" xfId="49" applyNumberFormat="1" applyFont="1" applyFill="1" applyBorder="1" applyAlignment="1" applyProtection="1">
      <alignment horizontal="center" vertical="center"/>
      <protection locked="0"/>
    </xf>
    <xf numFmtId="164" fontId="9" fillId="0" borderId="16" xfId="49" applyNumberFormat="1" applyFont="1" applyFill="1" applyBorder="1" applyAlignment="1" applyProtection="1">
      <alignment horizontal="center" vertical="center"/>
      <protection locked="0"/>
    </xf>
    <xf numFmtId="4" fontId="9" fillId="0" borderId="16" xfId="49" applyNumberFormat="1" applyFont="1" applyFill="1" applyBorder="1" applyAlignment="1" applyProtection="1">
      <alignment horizontal="center" vertical="center"/>
      <protection locked="0"/>
    </xf>
    <xf numFmtId="165" fontId="9" fillId="0" borderId="16" xfId="0" applyNumberFormat="1" applyFont="1" applyFill="1" applyBorder="1" applyAlignment="1">
      <alignment horizontal="center" vertical="center"/>
    </xf>
    <xf numFmtId="166" fontId="9" fillId="0" borderId="16" xfId="0" applyNumberFormat="1" applyFont="1" applyFill="1" applyBorder="1" applyAlignment="1">
      <alignment horizontal="center" vertical="center"/>
    </xf>
    <xf numFmtId="0" fontId="9" fillId="0" borderId="16" xfId="46" applyFont="1" applyFill="1" applyBorder="1" applyAlignment="1">
      <alignment horizontal="center" vertical="center"/>
      <protection/>
    </xf>
    <xf numFmtId="4" fontId="10" fillId="0" borderId="16" xfId="51" applyNumberFormat="1" applyFont="1" applyFill="1" applyBorder="1" applyAlignment="1">
      <alignment horizontal="center" vertical="center"/>
      <protection/>
    </xf>
    <xf numFmtId="1" fontId="9" fillId="0" borderId="16" xfId="51" applyNumberFormat="1" applyFont="1" applyFill="1" applyBorder="1" applyAlignment="1">
      <alignment horizontal="center" vertical="center"/>
      <protection/>
    </xf>
    <xf numFmtId="1" fontId="9" fillId="0" borderId="35" xfId="51" applyNumberFormat="1" applyFont="1" applyFill="1" applyBorder="1" applyAlignment="1">
      <alignment horizontal="center" vertical="center"/>
      <protection/>
    </xf>
    <xf numFmtId="1" fontId="9" fillId="0" borderId="18" xfId="0" applyNumberFormat="1" applyFont="1" applyFill="1" applyBorder="1" applyAlignment="1">
      <alignment horizontal="center" vertical="center"/>
    </xf>
    <xf numFmtId="165" fontId="10" fillId="0" borderId="36" xfId="51" applyNumberFormat="1" applyFont="1" applyFill="1" applyBorder="1" applyAlignment="1">
      <alignment horizontal="center" vertical="center"/>
      <protection/>
    </xf>
    <xf numFmtId="1" fontId="9" fillId="0" borderId="16" xfId="0" applyNumberFormat="1" applyFont="1" applyBorder="1" applyAlignment="1">
      <alignment horizontal="center" vertical="center"/>
    </xf>
    <xf numFmtId="165" fontId="10" fillId="0" borderId="16" xfId="51" applyNumberFormat="1" applyFont="1" applyFill="1" applyBorder="1" applyAlignment="1">
      <alignment horizontal="center" vertical="center"/>
      <protection/>
    </xf>
    <xf numFmtId="165" fontId="10" fillId="0" borderId="16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49" fontId="9" fillId="0" borderId="22" xfId="47" applyNumberFormat="1" applyFont="1" applyFill="1" applyBorder="1" applyAlignment="1">
      <alignment vertical="center"/>
      <protection/>
    </xf>
    <xf numFmtId="0" fontId="8" fillId="0" borderId="31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left" vertical="center"/>
      <protection/>
    </xf>
    <xf numFmtId="0" fontId="8" fillId="0" borderId="29" xfId="51" applyFont="1" applyFill="1" applyBorder="1" applyAlignment="1">
      <alignment vertical="center"/>
      <protection/>
    </xf>
    <xf numFmtId="49" fontId="0" fillId="0" borderId="30" xfId="0" applyNumberFormat="1" applyBorder="1" applyAlignment="1">
      <alignment horizontal="center" vertical="center"/>
    </xf>
    <xf numFmtId="3" fontId="9" fillId="0" borderId="30" xfId="50" applyNumberFormat="1" applyFont="1" applyFill="1" applyBorder="1" applyAlignment="1" applyProtection="1">
      <alignment horizontal="center" vertical="center"/>
      <protection locked="0"/>
    </xf>
    <xf numFmtId="164" fontId="9" fillId="0" borderId="30" xfId="50" applyNumberFormat="1" applyFont="1" applyFill="1" applyBorder="1" applyAlignment="1" applyProtection="1">
      <alignment horizontal="center" vertical="center"/>
      <protection locked="0"/>
    </xf>
    <xf numFmtId="4" fontId="9" fillId="0" borderId="30" xfId="50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vertical="center"/>
    </xf>
    <xf numFmtId="0" fontId="8" fillId="0" borderId="19" xfId="51" applyFont="1" applyFill="1" applyBorder="1" applyAlignment="1">
      <alignment vertical="center"/>
      <protection/>
    </xf>
    <xf numFmtId="3" fontId="9" fillId="0" borderId="16" xfId="50" applyNumberFormat="1" applyFont="1" applyFill="1" applyBorder="1" applyAlignment="1" applyProtection="1">
      <alignment horizontal="center" vertical="center"/>
      <protection locked="0"/>
    </xf>
    <xf numFmtId="164" fontId="9" fillId="0" borderId="16" xfId="50" applyNumberFormat="1" applyFont="1" applyFill="1" applyBorder="1" applyAlignment="1" applyProtection="1">
      <alignment horizontal="center" vertical="center"/>
      <protection locked="0"/>
    </xf>
    <xf numFmtId="4" fontId="9" fillId="0" borderId="16" xfId="50" applyNumberFormat="1" applyFont="1" applyFill="1" applyBorder="1" applyAlignment="1" applyProtection="1">
      <alignment horizontal="center" vertical="center"/>
      <protection locked="0"/>
    </xf>
    <xf numFmtId="0" fontId="8" fillId="0" borderId="37" xfId="51" applyFont="1" applyFill="1" applyBorder="1" applyAlignment="1">
      <alignment horizontal="center" vertical="center"/>
      <protection/>
    </xf>
    <xf numFmtId="0" fontId="8" fillId="0" borderId="37" xfId="51" applyFont="1" applyFill="1" applyBorder="1" applyAlignment="1">
      <alignment horizontal="left" vertical="center"/>
      <protection/>
    </xf>
    <xf numFmtId="0" fontId="8" fillId="0" borderId="23" xfId="51" applyFont="1" applyFill="1" applyBorder="1" applyAlignment="1">
      <alignment vertical="center"/>
      <protection/>
    </xf>
    <xf numFmtId="49" fontId="0" fillId="0" borderId="12" xfId="0" applyNumberFormat="1" applyBorder="1" applyAlignment="1">
      <alignment horizontal="center" vertical="center"/>
    </xf>
    <xf numFmtId="3" fontId="9" fillId="0" borderId="12" xfId="50" applyNumberFormat="1" applyFont="1" applyFill="1" applyBorder="1" applyAlignment="1" applyProtection="1">
      <alignment horizontal="center" vertical="center"/>
      <protection locked="0"/>
    </xf>
    <xf numFmtId="164" fontId="9" fillId="0" borderId="12" xfId="50" applyNumberFormat="1" applyFont="1" applyFill="1" applyBorder="1" applyAlignment="1" applyProtection="1">
      <alignment horizontal="center" vertical="center"/>
      <protection locked="0"/>
    </xf>
    <xf numFmtId="4" fontId="9" fillId="0" borderId="12" xfId="5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>
      <alignment horizontal="center" vertical="center"/>
    </xf>
    <xf numFmtId="0" fontId="8" fillId="0" borderId="0" xfId="51" applyFont="1" applyFill="1" applyBorder="1" applyAlignment="1">
      <alignment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8" fillId="0" borderId="0" xfId="51" applyNumberFormat="1" applyFont="1" applyFill="1" applyBorder="1" applyAlignment="1">
      <alignment horizontal="center" vertical="center"/>
      <protection/>
    </xf>
    <xf numFmtId="3" fontId="9" fillId="0" borderId="0" xfId="50" applyNumberFormat="1" applyFont="1" applyFill="1" applyBorder="1" applyAlignment="1" applyProtection="1">
      <alignment horizontal="center" vertical="center"/>
      <protection locked="0"/>
    </xf>
    <xf numFmtId="164" fontId="9" fillId="0" borderId="0" xfId="50" applyNumberFormat="1" applyFont="1" applyFill="1" applyBorder="1" applyAlignment="1" applyProtection="1">
      <alignment horizontal="center" vertical="center"/>
      <protection locked="0"/>
    </xf>
    <xf numFmtId="4" fontId="9" fillId="0" borderId="0" xfId="50" applyNumberFormat="1" applyFont="1" applyFill="1" applyBorder="1" applyAlignment="1" applyProtection="1">
      <alignment horizontal="center" vertical="center"/>
      <protection locked="0"/>
    </xf>
    <xf numFmtId="165" fontId="9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9" fillId="0" borderId="0" xfId="46" applyFont="1" applyFill="1" applyBorder="1" applyAlignment="1">
      <alignment horizontal="center" vertical="center"/>
      <protection/>
    </xf>
    <xf numFmtId="4" fontId="10" fillId="0" borderId="0" xfId="51" applyNumberFormat="1" applyFont="1" applyFill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1" fontId="9" fillId="0" borderId="0" xfId="0" applyNumberFormat="1" applyFont="1" applyFill="1" applyBorder="1" applyAlignment="1">
      <alignment horizontal="center" vertical="center"/>
    </xf>
    <xf numFmtId="165" fontId="10" fillId="0" borderId="0" xfId="51" applyNumberFormat="1" applyFont="1" applyFill="1" applyBorder="1" applyAlignment="1">
      <alignment horizontal="center" vertical="center"/>
      <protection/>
    </xf>
    <xf numFmtId="1" fontId="9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3" fillId="0" borderId="0" xfId="0" applyFont="1" applyAlignment="1">
      <alignment/>
    </xf>
    <xf numFmtId="0" fontId="10" fillId="0" borderId="30" xfId="0" applyFont="1" applyBorder="1" applyAlignment="1">
      <alignment horizontal="center"/>
    </xf>
    <xf numFmtId="0" fontId="5" fillId="0" borderId="38" xfId="51" applyFont="1" applyFill="1" applyBorder="1" applyAlignment="1">
      <alignment/>
      <protection/>
    </xf>
    <xf numFmtId="0" fontId="5" fillId="0" borderId="38" xfId="0" applyFont="1" applyBorder="1" applyAlignment="1">
      <alignment horizontal="center"/>
    </xf>
    <xf numFmtId="0" fontId="5" fillId="0" borderId="30" xfId="0" applyFont="1" applyFill="1" applyBorder="1" applyAlignment="1">
      <alignment horizontal="left"/>
    </xf>
    <xf numFmtId="0" fontId="5" fillId="0" borderId="30" xfId="51" applyFont="1" applyFill="1" applyBorder="1" applyAlignment="1">
      <alignment/>
      <protection/>
    </xf>
    <xf numFmtId="1" fontId="5" fillId="0" borderId="30" xfId="0" applyNumberFormat="1" applyFont="1" applyFill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/>
    </xf>
    <xf numFmtId="0" fontId="14" fillId="0" borderId="38" xfId="0" applyFont="1" applyBorder="1" applyAlignment="1">
      <alignment horizontal="left"/>
    </xf>
    <xf numFmtId="0" fontId="14" fillId="0" borderId="38" xfId="0" applyFont="1" applyBorder="1" applyAlignment="1">
      <alignment horizontal="center"/>
    </xf>
    <xf numFmtId="0" fontId="14" fillId="0" borderId="30" xfId="51" applyFont="1" applyFill="1" applyBorder="1" applyAlignment="1">
      <alignment/>
      <protection/>
    </xf>
    <xf numFmtId="0" fontId="5" fillId="0" borderId="30" xfId="0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8" fillId="0" borderId="30" xfId="51" applyFont="1" applyFill="1" applyBorder="1" applyAlignment="1">
      <alignment/>
      <protection/>
    </xf>
    <xf numFmtId="0" fontId="8" fillId="0" borderId="30" xfId="51" applyFont="1" applyFill="1" applyBorder="1" applyAlignment="1">
      <alignment horizontal="center"/>
      <protection/>
    </xf>
    <xf numFmtId="0" fontId="8" fillId="0" borderId="30" xfId="0" applyFont="1" applyFill="1" applyBorder="1" applyAlignment="1">
      <alignment horizontal="left"/>
    </xf>
    <xf numFmtId="0" fontId="8" fillId="0" borderId="30" xfId="51" applyFont="1" applyFill="1" applyBorder="1" applyAlignment="1">
      <alignment vertical="center"/>
      <protection/>
    </xf>
    <xf numFmtId="1" fontId="8" fillId="0" borderId="30" xfId="0" applyNumberFormat="1" applyFont="1" applyFill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/>
    </xf>
    <xf numFmtId="0" fontId="8" fillId="0" borderId="38" xfId="51" applyFont="1" applyFill="1" applyBorder="1" applyAlignment="1">
      <alignment/>
      <protection/>
    </xf>
    <xf numFmtId="0" fontId="8" fillId="0" borderId="38" xfId="0" applyFont="1" applyBorder="1" applyAlignment="1">
      <alignment horizontal="center"/>
    </xf>
    <xf numFmtId="49" fontId="8" fillId="0" borderId="30" xfId="0" applyNumberFormat="1" applyFont="1" applyFill="1" applyBorder="1" applyAlignment="1" applyProtection="1">
      <alignment horizontal="left"/>
      <protection locked="0"/>
    </xf>
    <xf numFmtId="0" fontId="8" fillId="0" borderId="30" xfId="0" applyFont="1" applyBorder="1" applyAlignment="1">
      <alignment horizontal="center"/>
    </xf>
    <xf numFmtId="0" fontId="8" fillId="0" borderId="38" xfId="48" applyFont="1" applyFill="1" applyBorder="1" applyAlignment="1" applyProtection="1">
      <alignment horizontal="center"/>
      <protection locked="0"/>
    </xf>
    <xf numFmtId="0" fontId="8" fillId="0" borderId="30" xfId="0" applyFont="1" applyBorder="1" applyAlignment="1">
      <alignment horizontal="left"/>
    </xf>
    <xf numFmtId="0" fontId="5" fillId="0" borderId="30" xfId="51" applyFont="1" applyFill="1" applyBorder="1" applyAlignment="1">
      <alignment horizontal="left" vertical="center"/>
      <protection/>
    </xf>
    <xf numFmtId="0" fontId="5" fillId="0" borderId="30" xfId="51" applyFont="1" applyFill="1" applyBorder="1" applyAlignment="1">
      <alignment horizontal="center" vertical="center"/>
      <protection/>
    </xf>
    <xf numFmtId="0" fontId="5" fillId="0" borderId="30" xfId="0" applyFont="1" applyFill="1" applyBorder="1" applyAlignment="1">
      <alignment horizontal="left"/>
    </xf>
    <xf numFmtId="0" fontId="5" fillId="0" borderId="30" xfId="51" applyNumberFormat="1" applyFont="1" applyFill="1" applyBorder="1" applyAlignment="1">
      <alignment horizontal="left" vertical="center"/>
      <protection/>
    </xf>
    <xf numFmtId="1" fontId="10" fillId="0" borderId="30" xfId="0" applyNumberFormat="1" applyFont="1" applyFill="1" applyBorder="1" applyAlignment="1">
      <alignment horizontal="center" vertical="center"/>
    </xf>
    <xf numFmtId="1" fontId="10" fillId="0" borderId="30" xfId="0" applyNumberFormat="1" applyFont="1" applyBorder="1" applyAlignment="1">
      <alignment horizontal="center"/>
    </xf>
    <xf numFmtId="0" fontId="5" fillId="0" borderId="38" xfId="0" applyFont="1" applyFill="1" applyBorder="1" applyAlignment="1">
      <alignment/>
    </xf>
    <xf numFmtId="0" fontId="5" fillId="0" borderId="38" xfId="0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0" fontId="10" fillId="0" borderId="38" xfId="0" applyFont="1" applyBorder="1" applyAlignment="1">
      <alignment horizontal="left"/>
    </xf>
    <xf numFmtId="0" fontId="10" fillId="0" borderId="30" xfId="51" applyFont="1" applyFill="1" applyBorder="1" applyAlignment="1">
      <alignment horizontal="center" vertical="center"/>
      <protection/>
    </xf>
    <xf numFmtId="0" fontId="10" fillId="0" borderId="30" xfId="0" applyFont="1" applyFill="1" applyBorder="1" applyAlignment="1">
      <alignment horizontal="left"/>
    </xf>
    <xf numFmtId="0" fontId="9" fillId="0" borderId="30" xfId="51" applyFont="1" applyFill="1" applyBorder="1" applyAlignment="1">
      <alignment/>
      <protection/>
    </xf>
    <xf numFmtId="0" fontId="9" fillId="0" borderId="30" xfId="51" applyFont="1" applyFill="1" applyBorder="1" applyAlignment="1">
      <alignment horizontal="center" vertical="center"/>
      <protection/>
    </xf>
    <xf numFmtId="0" fontId="9" fillId="0" borderId="30" xfId="51" applyFont="1" applyFill="1" applyBorder="1" applyAlignment="1">
      <alignment horizontal="left"/>
      <protection/>
    </xf>
    <xf numFmtId="1" fontId="9" fillId="0" borderId="3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10" fillId="0" borderId="31" xfId="0" applyFont="1" applyBorder="1" applyAlignment="1">
      <alignment horizontal="center"/>
    </xf>
    <xf numFmtId="1" fontId="10" fillId="0" borderId="30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1" fontId="10" fillId="0" borderId="31" xfId="0" applyNumberFormat="1" applyFont="1" applyBorder="1" applyAlignment="1">
      <alignment horizontal="center" vertical="center" wrapText="1"/>
    </xf>
    <xf numFmtId="1" fontId="10" fillId="0" borderId="38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33" borderId="45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borohradekmicr2006" xfId="46"/>
    <cellStyle name="normální_F4-A jun" xfId="47"/>
    <cellStyle name="normální_Prihlaska_ns_excel95" xfId="48"/>
    <cellStyle name="normální_Regatta_vysl_06" xfId="49"/>
    <cellStyle name="normální_Regatta_vysl_06_výsledková listina 2008 - 1 soutěž" xfId="50"/>
    <cellStyle name="normální_St_listiny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ns_16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ns_1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ní strana"/>
      <sheetName val="F2-A jun"/>
      <sheetName val="F2-A sen"/>
      <sheetName val="F2-B sen"/>
      <sheetName val="F2-C sen"/>
      <sheetName val="F4-A jun"/>
      <sheetName val="F4-A sen"/>
      <sheetName val="F4-B jun"/>
      <sheetName val="F4-B sen"/>
      <sheetName val="F4-C jun"/>
      <sheetName val="F4-C sen"/>
      <sheetName val="F-DS"/>
      <sheetName val="NSS-A"/>
      <sheetName val="NSS-B"/>
      <sheetName val="Body do MiČR"/>
      <sheetName val="Seznam rozhodčích"/>
      <sheetName val="Seznam klubů"/>
    </sheetNames>
    <sheetDataSet>
      <sheetData sheetId="14">
        <row r="3">
          <cell r="B3">
            <v>1</v>
          </cell>
          <cell r="C3">
            <v>100</v>
          </cell>
          <cell r="D3" t="str">
            <v>b.</v>
          </cell>
        </row>
        <row r="4">
          <cell r="B4">
            <v>2</v>
          </cell>
          <cell r="C4">
            <v>80</v>
          </cell>
          <cell r="D4" t="str">
            <v>b.</v>
          </cell>
        </row>
        <row r="5">
          <cell r="B5">
            <v>3</v>
          </cell>
          <cell r="C5">
            <v>60</v>
          </cell>
          <cell r="D5" t="str">
            <v>b.</v>
          </cell>
        </row>
        <row r="6">
          <cell r="B6">
            <v>4</v>
          </cell>
          <cell r="C6">
            <v>50</v>
          </cell>
          <cell r="D6" t="str">
            <v>b.</v>
          </cell>
        </row>
        <row r="7">
          <cell r="B7">
            <v>5</v>
          </cell>
          <cell r="C7">
            <v>45</v>
          </cell>
          <cell r="D7" t="str">
            <v>b.</v>
          </cell>
        </row>
        <row r="8">
          <cell r="B8">
            <v>6</v>
          </cell>
          <cell r="C8">
            <v>40</v>
          </cell>
          <cell r="D8" t="str">
            <v>b.</v>
          </cell>
        </row>
        <row r="9">
          <cell r="B9">
            <v>7</v>
          </cell>
          <cell r="C9">
            <v>36</v>
          </cell>
          <cell r="D9" t="str">
            <v>b.</v>
          </cell>
        </row>
        <row r="10">
          <cell r="B10">
            <v>8</v>
          </cell>
          <cell r="C10">
            <v>32</v>
          </cell>
          <cell r="D10" t="str">
            <v>b.</v>
          </cell>
        </row>
        <row r="11">
          <cell r="B11">
            <v>9</v>
          </cell>
          <cell r="C11">
            <v>29</v>
          </cell>
          <cell r="D11" t="str">
            <v>b.</v>
          </cell>
        </row>
        <row r="12">
          <cell r="B12">
            <v>10</v>
          </cell>
          <cell r="C12">
            <v>26</v>
          </cell>
          <cell r="D12" t="str">
            <v>b.</v>
          </cell>
        </row>
        <row r="13">
          <cell r="B13">
            <v>11</v>
          </cell>
          <cell r="C13">
            <v>24</v>
          </cell>
          <cell r="D13" t="str">
            <v>b.</v>
          </cell>
        </row>
        <row r="14">
          <cell r="B14">
            <v>12</v>
          </cell>
          <cell r="C14">
            <v>22</v>
          </cell>
          <cell r="D14" t="str">
            <v>b.</v>
          </cell>
        </row>
        <row r="15">
          <cell r="B15">
            <v>13</v>
          </cell>
          <cell r="C15">
            <v>20</v>
          </cell>
          <cell r="D15" t="str">
            <v>b.</v>
          </cell>
        </row>
        <row r="16">
          <cell r="B16">
            <v>14</v>
          </cell>
          <cell r="C16">
            <v>18</v>
          </cell>
          <cell r="D16" t="str">
            <v>b.</v>
          </cell>
        </row>
        <row r="17">
          <cell r="B17">
            <v>15</v>
          </cell>
          <cell r="C17">
            <v>16</v>
          </cell>
          <cell r="D17" t="str">
            <v>b.</v>
          </cell>
        </row>
        <row r="18">
          <cell r="B18">
            <v>16</v>
          </cell>
          <cell r="C18">
            <v>15</v>
          </cell>
          <cell r="D18" t="str">
            <v>b.</v>
          </cell>
        </row>
        <row r="19">
          <cell r="B19">
            <v>17</v>
          </cell>
          <cell r="C19">
            <v>14</v>
          </cell>
          <cell r="D19" t="str">
            <v>b.</v>
          </cell>
        </row>
        <row r="20">
          <cell r="B20">
            <v>18</v>
          </cell>
          <cell r="C20">
            <v>13</v>
          </cell>
          <cell r="D20" t="str">
            <v>b.</v>
          </cell>
        </row>
        <row r="21">
          <cell r="B21">
            <v>19</v>
          </cell>
          <cell r="C21">
            <v>12</v>
          </cell>
          <cell r="D21" t="str">
            <v>b.</v>
          </cell>
        </row>
        <row r="22">
          <cell r="B22">
            <v>20</v>
          </cell>
          <cell r="C22">
            <v>11</v>
          </cell>
          <cell r="D22" t="str">
            <v>b.</v>
          </cell>
        </row>
        <row r="23">
          <cell r="B23">
            <v>21</v>
          </cell>
          <cell r="C23">
            <v>10</v>
          </cell>
          <cell r="D23" t="str">
            <v>b.</v>
          </cell>
        </row>
        <row r="24">
          <cell r="B24">
            <v>22</v>
          </cell>
          <cell r="C24">
            <v>9</v>
          </cell>
          <cell r="D24" t="str">
            <v>b.</v>
          </cell>
        </row>
        <row r="25">
          <cell r="B25">
            <v>23</v>
          </cell>
          <cell r="C25">
            <v>8</v>
          </cell>
          <cell r="D25" t="str">
            <v>b.</v>
          </cell>
        </row>
        <row r="26">
          <cell r="B26">
            <v>24</v>
          </cell>
          <cell r="C26">
            <v>7</v>
          </cell>
          <cell r="D26" t="str">
            <v>b.</v>
          </cell>
        </row>
        <row r="27">
          <cell r="B27">
            <v>25</v>
          </cell>
          <cell r="C27">
            <v>6</v>
          </cell>
          <cell r="D27" t="str">
            <v>b.</v>
          </cell>
        </row>
        <row r="28">
          <cell r="B28">
            <v>26</v>
          </cell>
          <cell r="C28">
            <v>5</v>
          </cell>
          <cell r="D28" t="str">
            <v>b.</v>
          </cell>
        </row>
        <row r="29">
          <cell r="B29">
            <v>27</v>
          </cell>
          <cell r="C29">
            <v>4</v>
          </cell>
          <cell r="D29" t="str">
            <v>b.</v>
          </cell>
        </row>
        <row r="30">
          <cell r="B30">
            <v>28</v>
          </cell>
          <cell r="C30">
            <v>3</v>
          </cell>
          <cell r="D30" t="str">
            <v>b.</v>
          </cell>
        </row>
        <row r="31">
          <cell r="B31">
            <v>29</v>
          </cell>
          <cell r="C31">
            <v>2</v>
          </cell>
          <cell r="D31" t="str">
            <v>b.</v>
          </cell>
        </row>
        <row r="32">
          <cell r="B32">
            <v>30</v>
          </cell>
          <cell r="C32">
            <v>1</v>
          </cell>
          <cell r="D32" t="str">
            <v>b.</v>
          </cell>
        </row>
        <row r="33">
          <cell r="B33">
            <v>31</v>
          </cell>
          <cell r="C33">
            <v>0</v>
          </cell>
          <cell r="D33" t="str">
            <v>b.</v>
          </cell>
        </row>
        <row r="34">
          <cell r="B34">
            <v>32</v>
          </cell>
          <cell r="C34">
            <v>0</v>
          </cell>
          <cell r="D34" t="str">
            <v>b.</v>
          </cell>
        </row>
        <row r="35">
          <cell r="B35">
            <v>33</v>
          </cell>
          <cell r="C35">
            <v>0</v>
          </cell>
          <cell r="D35" t="str">
            <v>b.</v>
          </cell>
        </row>
        <row r="36">
          <cell r="B36">
            <v>34</v>
          </cell>
          <cell r="C36">
            <v>0</v>
          </cell>
          <cell r="D36" t="str">
            <v>b.</v>
          </cell>
        </row>
        <row r="37">
          <cell r="B37">
            <v>35</v>
          </cell>
          <cell r="C37">
            <v>0</v>
          </cell>
          <cell r="D37" t="str">
            <v>b.</v>
          </cell>
        </row>
        <row r="38">
          <cell r="B38">
            <v>36</v>
          </cell>
          <cell r="C38">
            <v>0</v>
          </cell>
          <cell r="D38" t="str">
            <v>b.</v>
          </cell>
        </row>
        <row r="39">
          <cell r="B39">
            <v>37</v>
          </cell>
          <cell r="C39">
            <v>0</v>
          </cell>
          <cell r="D39" t="str">
            <v>b.</v>
          </cell>
        </row>
        <row r="40">
          <cell r="B40">
            <v>38</v>
          </cell>
          <cell r="C40">
            <v>0</v>
          </cell>
          <cell r="D40" t="str">
            <v>b.</v>
          </cell>
        </row>
        <row r="41">
          <cell r="B41">
            <v>39</v>
          </cell>
          <cell r="C41">
            <v>0</v>
          </cell>
          <cell r="D41" t="str">
            <v>b.</v>
          </cell>
        </row>
        <row r="42">
          <cell r="B42">
            <v>40</v>
          </cell>
          <cell r="C42">
            <v>0</v>
          </cell>
          <cell r="D42" t="str">
            <v>b.</v>
          </cell>
        </row>
        <row r="43">
          <cell r="B43">
            <v>41</v>
          </cell>
          <cell r="C43">
            <v>0</v>
          </cell>
          <cell r="D43" t="str">
            <v>b.</v>
          </cell>
        </row>
        <row r="44">
          <cell r="B44">
            <v>42</v>
          </cell>
          <cell r="C44">
            <v>0</v>
          </cell>
          <cell r="D44" t="str">
            <v>b.</v>
          </cell>
        </row>
        <row r="45">
          <cell r="B45">
            <v>43</v>
          </cell>
          <cell r="C45">
            <v>0</v>
          </cell>
          <cell r="D45" t="str">
            <v>b.</v>
          </cell>
        </row>
        <row r="46">
          <cell r="B46">
            <v>44</v>
          </cell>
          <cell r="C46">
            <v>0</v>
          </cell>
          <cell r="D46" t="str">
            <v>b.</v>
          </cell>
        </row>
        <row r="47">
          <cell r="B47">
            <v>45</v>
          </cell>
          <cell r="C47">
            <v>0</v>
          </cell>
          <cell r="D47" t="str">
            <v>b.</v>
          </cell>
        </row>
        <row r="48">
          <cell r="B48">
            <v>46</v>
          </cell>
          <cell r="C48">
            <v>0</v>
          </cell>
          <cell r="D48" t="str">
            <v>b.</v>
          </cell>
        </row>
        <row r="49">
          <cell r="B49">
            <v>47</v>
          </cell>
          <cell r="C49">
            <v>0</v>
          </cell>
          <cell r="D49" t="str">
            <v>b.</v>
          </cell>
        </row>
        <row r="50">
          <cell r="B50">
            <v>48</v>
          </cell>
          <cell r="C50">
            <v>0</v>
          </cell>
          <cell r="D50" t="str">
            <v>b.</v>
          </cell>
        </row>
        <row r="51">
          <cell r="B51">
            <v>49</v>
          </cell>
          <cell r="C51">
            <v>0</v>
          </cell>
          <cell r="D51" t="str">
            <v>b.</v>
          </cell>
        </row>
        <row r="52">
          <cell r="B52">
            <v>50</v>
          </cell>
          <cell r="C52">
            <v>0</v>
          </cell>
          <cell r="D52" t="str">
            <v>b.</v>
          </cell>
        </row>
        <row r="53">
          <cell r="B53">
            <v>51</v>
          </cell>
          <cell r="C53">
            <v>0</v>
          </cell>
          <cell r="D53" t="str">
            <v>b.</v>
          </cell>
        </row>
        <row r="54">
          <cell r="B54">
            <v>52</v>
          </cell>
          <cell r="C54">
            <v>0</v>
          </cell>
          <cell r="D54" t="str">
            <v>b.</v>
          </cell>
        </row>
        <row r="55">
          <cell r="B55">
            <v>53</v>
          </cell>
          <cell r="C55">
            <v>0</v>
          </cell>
          <cell r="D55" t="str">
            <v>b.</v>
          </cell>
        </row>
        <row r="56">
          <cell r="B56">
            <v>54</v>
          </cell>
          <cell r="C56">
            <v>0</v>
          </cell>
          <cell r="D56" t="str">
            <v>b.</v>
          </cell>
        </row>
        <row r="57">
          <cell r="B57">
            <v>55</v>
          </cell>
          <cell r="C57">
            <v>0</v>
          </cell>
          <cell r="D57" t="str">
            <v>b.</v>
          </cell>
        </row>
        <row r="58">
          <cell r="B58">
            <v>56</v>
          </cell>
          <cell r="C58">
            <v>0</v>
          </cell>
          <cell r="D58" t="str">
            <v>b.</v>
          </cell>
        </row>
        <row r="59">
          <cell r="B59">
            <v>57</v>
          </cell>
          <cell r="C59">
            <v>0</v>
          </cell>
          <cell r="D59" t="str">
            <v>b.</v>
          </cell>
        </row>
        <row r="60">
          <cell r="B60">
            <v>58</v>
          </cell>
          <cell r="C60">
            <v>0</v>
          </cell>
          <cell r="D60" t="str">
            <v>b.</v>
          </cell>
        </row>
        <row r="61">
          <cell r="B61">
            <v>59</v>
          </cell>
          <cell r="C61">
            <v>0</v>
          </cell>
          <cell r="D61" t="str">
            <v>b.</v>
          </cell>
        </row>
        <row r="62">
          <cell r="B62">
            <v>60</v>
          </cell>
          <cell r="C62">
            <v>0</v>
          </cell>
          <cell r="D62" t="str">
            <v>b.</v>
          </cell>
        </row>
        <row r="63">
          <cell r="B63">
            <v>61</v>
          </cell>
          <cell r="C63">
            <v>0</v>
          </cell>
          <cell r="D63" t="str">
            <v>b.</v>
          </cell>
        </row>
        <row r="64">
          <cell r="B64">
            <v>62</v>
          </cell>
          <cell r="C64">
            <v>0</v>
          </cell>
          <cell r="D64" t="str">
            <v>b.</v>
          </cell>
        </row>
        <row r="65">
          <cell r="B65">
            <v>63</v>
          </cell>
          <cell r="C65">
            <v>0</v>
          </cell>
          <cell r="D65" t="str">
            <v>b.</v>
          </cell>
        </row>
        <row r="66">
          <cell r="B66">
            <v>64</v>
          </cell>
          <cell r="C66">
            <v>0</v>
          </cell>
          <cell r="D66" t="str">
            <v>b.</v>
          </cell>
        </row>
        <row r="67">
          <cell r="B67">
            <v>65</v>
          </cell>
          <cell r="C67">
            <v>0</v>
          </cell>
          <cell r="D67" t="str">
            <v>b.</v>
          </cell>
        </row>
        <row r="68">
          <cell r="B68">
            <v>66</v>
          </cell>
          <cell r="C68">
            <v>0</v>
          </cell>
          <cell r="D68" t="str">
            <v>b.</v>
          </cell>
        </row>
        <row r="69">
          <cell r="B69">
            <v>67</v>
          </cell>
          <cell r="C69">
            <v>0</v>
          </cell>
          <cell r="D69" t="str">
            <v>b.</v>
          </cell>
        </row>
        <row r="70">
          <cell r="B70">
            <v>68</v>
          </cell>
          <cell r="C70">
            <v>0</v>
          </cell>
          <cell r="D70" t="str">
            <v>b.</v>
          </cell>
        </row>
        <row r="71">
          <cell r="B71">
            <v>69</v>
          </cell>
          <cell r="C71">
            <v>0</v>
          </cell>
          <cell r="D71" t="str">
            <v>b.</v>
          </cell>
        </row>
        <row r="72">
          <cell r="B72">
            <v>70</v>
          </cell>
          <cell r="C72">
            <v>0</v>
          </cell>
          <cell r="D72" t="str">
            <v>b.</v>
          </cell>
        </row>
        <row r="73">
          <cell r="B73">
            <v>71</v>
          </cell>
          <cell r="C73">
            <v>0</v>
          </cell>
          <cell r="D73" t="str">
            <v>b.</v>
          </cell>
        </row>
        <row r="74">
          <cell r="B74">
            <v>72</v>
          </cell>
          <cell r="C74">
            <v>0</v>
          </cell>
          <cell r="D74" t="str">
            <v>b.</v>
          </cell>
        </row>
        <row r="75">
          <cell r="B75">
            <v>73</v>
          </cell>
          <cell r="C75">
            <v>0</v>
          </cell>
          <cell r="D75" t="str">
            <v>b.</v>
          </cell>
        </row>
        <row r="76">
          <cell r="B76">
            <v>74</v>
          </cell>
          <cell r="C76">
            <v>0</v>
          </cell>
          <cell r="D76" t="str">
            <v>b.</v>
          </cell>
        </row>
        <row r="77">
          <cell r="B77">
            <v>75</v>
          </cell>
          <cell r="C77">
            <v>0</v>
          </cell>
          <cell r="D77" t="str">
            <v>b.</v>
          </cell>
        </row>
        <row r="78">
          <cell r="B78">
            <v>76</v>
          </cell>
          <cell r="C78">
            <v>0</v>
          </cell>
          <cell r="D78" t="str">
            <v>b.</v>
          </cell>
        </row>
        <row r="79">
          <cell r="B79">
            <v>77</v>
          </cell>
          <cell r="C79">
            <v>0</v>
          </cell>
          <cell r="D79" t="str">
            <v>b.</v>
          </cell>
        </row>
        <row r="80">
          <cell r="B80">
            <v>78</v>
          </cell>
          <cell r="C80">
            <v>0</v>
          </cell>
          <cell r="D80" t="str">
            <v>b.</v>
          </cell>
        </row>
        <row r="81">
          <cell r="B81">
            <v>79</v>
          </cell>
          <cell r="C81">
            <v>0</v>
          </cell>
          <cell r="D81" t="str">
            <v>b.</v>
          </cell>
        </row>
        <row r="82">
          <cell r="B82">
            <v>80</v>
          </cell>
          <cell r="C82">
            <v>0</v>
          </cell>
          <cell r="D82" t="str">
            <v>b.</v>
          </cell>
        </row>
        <row r="83">
          <cell r="B83">
            <v>81</v>
          </cell>
          <cell r="C83">
            <v>0</v>
          </cell>
          <cell r="D83" t="str">
            <v>b.</v>
          </cell>
        </row>
        <row r="84">
          <cell r="B84">
            <v>82</v>
          </cell>
          <cell r="C84">
            <v>0</v>
          </cell>
          <cell r="D84" t="str">
            <v>b.</v>
          </cell>
        </row>
        <row r="85">
          <cell r="B85">
            <v>83</v>
          </cell>
          <cell r="C85">
            <v>0</v>
          </cell>
          <cell r="D85" t="str">
            <v>b.</v>
          </cell>
        </row>
        <row r="86">
          <cell r="B86">
            <v>84</v>
          </cell>
          <cell r="C86">
            <v>0</v>
          </cell>
          <cell r="D86" t="str">
            <v>b.</v>
          </cell>
        </row>
        <row r="87">
          <cell r="B87">
            <v>85</v>
          </cell>
          <cell r="C87">
            <v>0</v>
          </cell>
          <cell r="D87" t="str">
            <v>b.</v>
          </cell>
        </row>
        <row r="88">
          <cell r="B88">
            <v>86</v>
          </cell>
          <cell r="C88">
            <v>0</v>
          </cell>
          <cell r="D88" t="str">
            <v>b.</v>
          </cell>
        </row>
        <row r="89">
          <cell r="B89">
            <v>87</v>
          </cell>
          <cell r="C89">
            <v>0</v>
          </cell>
          <cell r="D89" t="str">
            <v>b.</v>
          </cell>
        </row>
        <row r="90">
          <cell r="B90">
            <v>88</v>
          </cell>
          <cell r="C90">
            <v>0</v>
          </cell>
          <cell r="D90" t="str">
            <v>b.</v>
          </cell>
        </row>
        <row r="91">
          <cell r="B91">
            <v>89</v>
          </cell>
          <cell r="C91">
            <v>0</v>
          </cell>
          <cell r="D91" t="str">
            <v>b.</v>
          </cell>
        </row>
        <row r="92">
          <cell r="B92">
            <v>90</v>
          </cell>
          <cell r="C92">
            <v>0</v>
          </cell>
          <cell r="D92" t="str">
            <v>b.</v>
          </cell>
        </row>
        <row r="93">
          <cell r="B93">
            <v>91</v>
          </cell>
          <cell r="C93">
            <v>0</v>
          </cell>
          <cell r="D93" t="str">
            <v>b.</v>
          </cell>
        </row>
        <row r="94">
          <cell r="B94">
            <v>92</v>
          </cell>
          <cell r="C94">
            <v>0</v>
          </cell>
          <cell r="D94" t="str">
            <v>b.</v>
          </cell>
        </row>
        <row r="95">
          <cell r="B95">
            <v>93</v>
          </cell>
          <cell r="C95">
            <v>0</v>
          </cell>
          <cell r="D95" t="str">
            <v>b.</v>
          </cell>
        </row>
        <row r="96">
          <cell r="B96">
            <v>94</v>
          </cell>
          <cell r="C96">
            <v>0</v>
          </cell>
          <cell r="D96" t="str">
            <v>b.</v>
          </cell>
        </row>
        <row r="97">
          <cell r="B97">
            <v>95</v>
          </cell>
          <cell r="C97">
            <v>0</v>
          </cell>
          <cell r="D97" t="str">
            <v>b.</v>
          </cell>
        </row>
        <row r="98">
          <cell r="B98">
            <v>96</v>
          </cell>
          <cell r="C98">
            <v>0</v>
          </cell>
          <cell r="D98" t="str">
            <v>b.</v>
          </cell>
        </row>
        <row r="99">
          <cell r="B99">
            <v>97</v>
          </cell>
          <cell r="C99">
            <v>0</v>
          </cell>
          <cell r="D99" t="str">
            <v>b.</v>
          </cell>
        </row>
        <row r="100">
          <cell r="B100">
            <v>98</v>
          </cell>
          <cell r="C100">
            <v>0</v>
          </cell>
          <cell r="D100" t="str">
            <v>b.</v>
          </cell>
        </row>
        <row r="101">
          <cell r="B101">
            <v>99</v>
          </cell>
          <cell r="C101">
            <v>0</v>
          </cell>
          <cell r="D101" t="str">
            <v>b.</v>
          </cell>
        </row>
        <row r="102">
          <cell r="B102">
            <v>100</v>
          </cell>
          <cell r="C102">
            <v>0</v>
          </cell>
          <cell r="D102" t="str">
            <v>b.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ní strana"/>
      <sheetName val="F2-A jun"/>
      <sheetName val="F2-A sen"/>
      <sheetName val="F2-B sen"/>
      <sheetName val="F2-C sen"/>
      <sheetName val="F4-A jun"/>
      <sheetName val="F4-A sen"/>
      <sheetName val="F4-B jun"/>
      <sheetName val="F4-B sen"/>
      <sheetName val="F4-C jun"/>
      <sheetName val="F4-C sen"/>
      <sheetName val="F-DS"/>
      <sheetName val="NSS-A"/>
      <sheetName val="NSS-B"/>
      <sheetName val="NSS-regatta"/>
      <sheetName val="Nej soutěžící za výkend"/>
      <sheetName val="Body do MiČR"/>
      <sheetName val="Seznam rozhodčích"/>
      <sheetName val="Seznam klubů"/>
    </sheetNames>
    <sheetDataSet>
      <sheetData sheetId="16">
        <row r="3">
          <cell r="B3">
            <v>1</v>
          </cell>
          <cell r="C3">
            <v>100</v>
          </cell>
          <cell r="D3" t="str">
            <v>b.</v>
          </cell>
        </row>
        <row r="4">
          <cell r="B4">
            <v>2</v>
          </cell>
          <cell r="C4">
            <v>80</v>
          </cell>
          <cell r="D4" t="str">
            <v>b.</v>
          </cell>
        </row>
        <row r="5">
          <cell r="B5">
            <v>3</v>
          </cell>
          <cell r="C5">
            <v>60</v>
          </cell>
          <cell r="D5" t="str">
            <v>b.</v>
          </cell>
        </row>
        <row r="6">
          <cell r="B6">
            <v>4</v>
          </cell>
          <cell r="C6">
            <v>50</v>
          </cell>
          <cell r="D6" t="str">
            <v>b.</v>
          </cell>
        </row>
        <row r="7">
          <cell r="B7">
            <v>5</v>
          </cell>
          <cell r="C7">
            <v>45</v>
          </cell>
          <cell r="D7" t="str">
            <v>b.</v>
          </cell>
        </row>
        <row r="8">
          <cell r="B8">
            <v>6</v>
          </cell>
          <cell r="C8">
            <v>40</v>
          </cell>
          <cell r="D8" t="str">
            <v>b.</v>
          </cell>
        </row>
        <row r="9">
          <cell r="B9">
            <v>7</v>
          </cell>
          <cell r="C9">
            <v>36</v>
          </cell>
          <cell r="D9" t="str">
            <v>b.</v>
          </cell>
        </row>
        <row r="10">
          <cell r="B10">
            <v>8</v>
          </cell>
          <cell r="C10">
            <v>32</v>
          </cell>
          <cell r="D10" t="str">
            <v>b.</v>
          </cell>
        </row>
        <row r="11">
          <cell r="B11">
            <v>9</v>
          </cell>
          <cell r="C11">
            <v>29</v>
          </cell>
          <cell r="D11" t="str">
            <v>b.</v>
          </cell>
        </row>
        <row r="12">
          <cell r="B12">
            <v>10</v>
          </cell>
          <cell r="C12">
            <v>26</v>
          </cell>
          <cell r="D12" t="str">
            <v>b.</v>
          </cell>
        </row>
        <row r="13">
          <cell r="B13">
            <v>11</v>
          </cell>
          <cell r="C13">
            <v>24</v>
          </cell>
          <cell r="D13" t="str">
            <v>b.</v>
          </cell>
        </row>
        <row r="14">
          <cell r="B14">
            <v>12</v>
          </cell>
          <cell r="C14">
            <v>22</v>
          </cell>
          <cell r="D14" t="str">
            <v>b.</v>
          </cell>
        </row>
        <row r="15">
          <cell r="B15">
            <v>13</v>
          </cell>
          <cell r="C15">
            <v>20</v>
          </cell>
          <cell r="D15" t="str">
            <v>b.</v>
          </cell>
        </row>
        <row r="16">
          <cell r="B16">
            <v>14</v>
          </cell>
          <cell r="C16">
            <v>18</v>
          </cell>
          <cell r="D16" t="str">
            <v>b.</v>
          </cell>
        </row>
        <row r="17">
          <cell r="B17">
            <v>15</v>
          </cell>
          <cell r="C17">
            <v>16</v>
          </cell>
          <cell r="D17" t="str">
            <v>b.</v>
          </cell>
        </row>
        <row r="18">
          <cell r="B18">
            <v>16</v>
          </cell>
          <cell r="C18">
            <v>15</v>
          </cell>
          <cell r="D18" t="str">
            <v>b.</v>
          </cell>
        </row>
        <row r="19">
          <cell r="B19">
            <v>17</v>
          </cell>
          <cell r="C19">
            <v>14</v>
          </cell>
          <cell r="D19" t="str">
            <v>b.</v>
          </cell>
        </row>
        <row r="20">
          <cell r="B20">
            <v>18</v>
          </cell>
          <cell r="C20">
            <v>13</v>
          </cell>
          <cell r="D20" t="str">
            <v>b.</v>
          </cell>
        </row>
        <row r="21">
          <cell r="B21">
            <v>19</v>
          </cell>
          <cell r="C21">
            <v>12</v>
          </cell>
          <cell r="D21" t="str">
            <v>b.</v>
          </cell>
        </row>
        <row r="22">
          <cell r="B22">
            <v>20</v>
          </cell>
          <cell r="C22">
            <v>11</v>
          </cell>
          <cell r="D22" t="str">
            <v>b.</v>
          </cell>
        </row>
        <row r="23">
          <cell r="B23">
            <v>21</v>
          </cell>
          <cell r="C23">
            <v>10</v>
          </cell>
          <cell r="D23" t="str">
            <v>b.</v>
          </cell>
        </row>
        <row r="24">
          <cell r="B24">
            <v>22</v>
          </cell>
          <cell r="C24">
            <v>9</v>
          </cell>
          <cell r="D24" t="str">
            <v>b.</v>
          </cell>
        </row>
        <row r="25">
          <cell r="B25">
            <v>23</v>
          </cell>
          <cell r="C25">
            <v>8</v>
          </cell>
          <cell r="D25" t="str">
            <v>b.</v>
          </cell>
        </row>
        <row r="26">
          <cell r="B26">
            <v>24</v>
          </cell>
          <cell r="C26">
            <v>7</v>
          </cell>
          <cell r="D26" t="str">
            <v>b.</v>
          </cell>
        </row>
        <row r="27">
          <cell r="B27">
            <v>25</v>
          </cell>
          <cell r="C27">
            <v>6</v>
          </cell>
          <cell r="D27" t="str">
            <v>b.</v>
          </cell>
        </row>
        <row r="28">
          <cell r="B28">
            <v>26</v>
          </cell>
          <cell r="C28">
            <v>5</v>
          </cell>
          <cell r="D28" t="str">
            <v>b.</v>
          </cell>
        </row>
        <row r="29">
          <cell r="B29">
            <v>27</v>
          </cell>
          <cell r="C29">
            <v>4</v>
          </cell>
          <cell r="D29" t="str">
            <v>b.</v>
          </cell>
        </row>
        <row r="30">
          <cell r="B30">
            <v>28</v>
          </cell>
          <cell r="C30">
            <v>3</v>
          </cell>
          <cell r="D30" t="str">
            <v>b.</v>
          </cell>
        </row>
        <row r="31">
          <cell r="B31">
            <v>29</v>
          </cell>
          <cell r="C31">
            <v>2</v>
          </cell>
          <cell r="D31" t="str">
            <v>b.</v>
          </cell>
        </row>
        <row r="32">
          <cell r="B32">
            <v>30</v>
          </cell>
          <cell r="C32">
            <v>1</v>
          </cell>
          <cell r="D32" t="str">
            <v>b.</v>
          </cell>
        </row>
        <row r="33">
          <cell r="B33">
            <v>31</v>
          </cell>
          <cell r="C33">
            <v>0</v>
          </cell>
          <cell r="D33" t="str">
            <v>b.</v>
          </cell>
        </row>
        <row r="34">
          <cell r="B34">
            <v>32</v>
          </cell>
          <cell r="C34">
            <v>0</v>
          </cell>
          <cell r="D34" t="str">
            <v>b.</v>
          </cell>
        </row>
        <row r="35">
          <cell r="B35">
            <v>33</v>
          </cell>
          <cell r="C35">
            <v>0</v>
          </cell>
          <cell r="D35" t="str">
            <v>b.</v>
          </cell>
        </row>
        <row r="36">
          <cell r="B36">
            <v>34</v>
          </cell>
          <cell r="C36">
            <v>0</v>
          </cell>
          <cell r="D36" t="str">
            <v>b.</v>
          </cell>
        </row>
        <row r="37">
          <cell r="B37">
            <v>35</v>
          </cell>
          <cell r="C37">
            <v>0</v>
          </cell>
          <cell r="D37" t="str">
            <v>b.</v>
          </cell>
        </row>
        <row r="38">
          <cell r="B38">
            <v>36</v>
          </cell>
          <cell r="C38">
            <v>0</v>
          </cell>
          <cell r="D38" t="str">
            <v>b.</v>
          </cell>
        </row>
        <row r="39">
          <cell r="B39">
            <v>37</v>
          </cell>
          <cell r="C39">
            <v>0</v>
          </cell>
          <cell r="D39" t="str">
            <v>b.</v>
          </cell>
        </row>
        <row r="40">
          <cell r="B40">
            <v>38</v>
          </cell>
          <cell r="C40">
            <v>0</v>
          </cell>
          <cell r="D40" t="str">
            <v>b.</v>
          </cell>
        </row>
        <row r="41">
          <cell r="B41">
            <v>39</v>
          </cell>
          <cell r="C41">
            <v>0</v>
          </cell>
          <cell r="D41" t="str">
            <v>b.</v>
          </cell>
        </row>
        <row r="42">
          <cell r="B42">
            <v>40</v>
          </cell>
          <cell r="C42">
            <v>0</v>
          </cell>
          <cell r="D42" t="str">
            <v>b.</v>
          </cell>
        </row>
        <row r="43">
          <cell r="B43">
            <v>41</v>
          </cell>
          <cell r="C43">
            <v>0</v>
          </cell>
          <cell r="D43" t="str">
            <v>b.</v>
          </cell>
        </row>
        <row r="44">
          <cell r="B44">
            <v>42</v>
          </cell>
          <cell r="C44">
            <v>0</v>
          </cell>
          <cell r="D44" t="str">
            <v>b.</v>
          </cell>
        </row>
        <row r="45">
          <cell r="B45">
            <v>43</v>
          </cell>
          <cell r="C45">
            <v>0</v>
          </cell>
          <cell r="D45" t="str">
            <v>b.</v>
          </cell>
        </row>
        <row r="46">
          <cell r="B46">
            <v>44</v>
          </cell>
          <cell r="C46">
            <v>0</v>
          </cell>
          <cell r="D46" t="str">
            <v>b.</v>
          </cell>
        </row>
        <row r="47">
          <cell r="B47">
            <v>45</v>
          </cell>
          <cell r="C47">
            <v>0</v>
          </cell>
          <cell r="D47" t="str">
            <v>b.</v>
          </cell>
        </row>
        <row r="48">
          <cell r="B48">
            <v>46</v>
          </cell>
          <cell r="C48">
            <v>0</v>
          </cell>
          <cell r="D48" t="str">
            <v>b.</v>
          </cell>
        </row>
        <row r="49">
          <cell r="B49">
            <v>47</v>
          </cell>
          <cell r="C49">
            <v>0</v>
          </cell>
          <cell r="D49" t="str">
            <v>b.</v>
          </cell>
        </row>
        <row r="50">
          <cell r="B50">
            <v>48</v>
          </cell>
          <cell r="C50">
            <v>0</v>
          </cell>
          <cell r="D50" t="str">
            <v>b.</v>
          </cell>
        </row>
        <row r="51">
          <cell r="B51">
            <v>49</v>
          </cell>
          <cell r="C51">
            <v>0</v>
          </cell>
          <cell r="D51" t="str">
            <v>b.</v>
          </cell>
        </row>
        <row r="52">
          <cell r="B52">
            <v>50</v>
          </cell>
          <cell r="C52">
            <v>0</v>
          </cell>
          <cell r="D52" t="str">
            <v>b.</v>
          </cell>
        </row>
        <row r="53">
          <cell r="B53">
            <v>51</v>
          </cell>
          <cell r="C53">
            <v>0</v>
          </cell>
          <cell r="D53" t="str">
            <v>b.</v>
          </cell>
        </row>
        <row r="54">
          <cell r="B54">
            <v>52</v>
          </cell>
          <cell r="C54">
            <v>0</v>
          </cell>
          <cell r="D54" t="str">
            <v>b.</v>
          </cell>
        </row>
        <row r="55">
          <cell r="B55">
            <v>53</v>
          </cell>
          <cell r="C55">
            <v>0</v>
          </cell>
          <cell r="D55" t="str">
            <v>b.</v>
          </cell>
        </row>
        <row r="56">
          <cell r="B56">
            <v>54</v>
          </cell>
          <cell r="C56">
            <v>0</v>
          </cell>
          <cell r="D56" t="str">
            <v>b.</v>
          </cell>
        </row>
        <row r="57">
          <cell r="B57">
            <v>55</v>
          </cell>
          <cell r="C57">
            <v>0</v>
          </cell>
          <cell r="D57" t="str">
            <v>b.</v>
          </cell>
        </row>
        <row r="58">
          <cell r="B58">
            <v>56</v>
          </cell>
          <cell r="C58">
            <v>0</v>
          </cell>
          <cell r="D58" t="str">
            <v>b.</v>
          </cell>
        </row>
        <row r="59">
          <cell r="B59">
            <v>57</v>
          </cell>
          <cell r="C59">
            <v>0</v>
          </cell>
          <cell r="D59" t="str">
            <v>b.</v>
          </cell>
        </row>
        <row r="60">
          <cell r="B60">
            <v>58</v>
          </cell>
          <cell r="C60">
            <v>0</v>
          </cell>
          <cell r="D60" t="str">
            <v>b.</v>
          </cell>
        </row>
        <row r="61">
          <cell r="B61">
            <v>59</v>
          </cell>
          <cell r="C61">
            <v>0</v>
          </cell>
          <cell r="D61" t="str">
            <v>b.</v>
          </cell>
        </row>
        <row r="62">
          <cell r="B62">
            <v>60</v>
          </cell>
          <cell r="C62">
            <v>0</v>
          </cell>
          <cell r="D62" t="str">
            <v>b.</v>
          </cell>
        </row>
        <row r="63">
          <cell r="B63">
            <v>61</v>
          </cell>
          <cell r="C63">
            <v>0</v>
          </cell>
          <cell r="D63" t="str">
            <v>b.</v>
          </cell>
        </row>
        <row r="64">
          <cell r="B64">
            <v>62</v>
          </cell>
          <cell r="C64">
            <v>0</v>
          </cell>
          <cell r="D64" t="str">
            <v>b.</v>
          </cell>
        </row>
        <row r="65">
          <cell r="B65">
            <v>63</v>
          </cell>
          <cell r="C65">
            <v>0</v>
          </cell>
          <cell r="D65" t="str">
            <v>b.</v>
          </cell>
        </row>
        <row r="66">
          <cell r="B66">
            <v>64</v>
          </cell>
          <cell r="C66">
            <v>0</v>
          </cell>
          <cell r="D66" t="str">
            <v>b.</v>
          </cell>
        </row>
        <row r="67">
          <cell r="B67">
            <v>65</v>
          </cell>
          <cell r="C67">
            <v>0</v>
          </cell>
          <cell r="D67" t="str">
            <v>b.</v>
          </cell>
        </row>
        <row r="68">
          <cell r="B68">
            <v>66</v>
          </cell>
          <cell r="C68">
            <v>0</v>
          </cell>
          <cell r="D68" t="str">
            <v>b.</v>
          </cell>
        </row>
        <row r="69">
          <cell r="B69">
            <v>67</v>
          </cell>
          <cell r="C69">
            <v>0</v>
          </cell>
          <cell r="D69" t="str">
            <v>b.</v>
          </cell>
        </row>
        <row r="70">
          <cell r="B70">
            <v>68</v>
          </cell>
          <cell r="C70">
            <v>0</v>
          </cell>
          <cell r="D70" t="str">
            <v>b.</v>
          </cell>
        </row>
        <row r="71">
          <cell r="B71">
            <v>69</v>
          </cell>
          <cell r="C71">
            <v>0</v>
          </cell>
          <cell r="D71" t="str">
            <v>b.</v>
          </cell>
        </row>
        <row r="72">
          <cell r="B72">
            <v>70</v>
          </cell>
          <cell r="C72">
            <v>0</v>
          </cell>
          <cell r="D72" t="str">
            <v>b.</v>
          </cell>
        </row>
        <row r="73">
          <cell r="B73">
            <v>71</v>
          </cell>
          <cell r="C73">
            <v>0</v>
          </cell>
          <cell r="D73" t="str">
            <v>b.</v>
          </cell>
        </row>
        <row r="74">
          <cell r="B74">
            <v>72</v>
          </cell>
          <cell r="C74">
            <v>0</v>
          </cell>
          <cell r="D74" t="str">
            <v>b.</v>
          </cell>
        </row>
        <row r="75">
          <cell r="B75">
            <v>73</v>
          </cell>
          <cell r="C75">
            <v>0</v>
          </cell>
          <cell r="D75" t="str">
            <v>b.</v>
          </cell>
        </row>
        <row r="76">
          <cell r="B76">
            <v>74</v>
          </cell>
          <cell r="C76">
            <v>0</v>
          </cell>
          <cell r="D76" t="str">
            <v>b.</v>
          </cell>
        </row>
        <row r="77">
          <cell r="B77">
            <v>75</v>
          </cell>
          <cell r="C77">
            <v>0</v>
          </cell>
          <cell r="D77" t="str">
            <v>b.</v>
          </cell>
        </row>
        <row r="78">
          <cell r="B78">
            <v>76</v>
          </cell>
          <cell r="C78">
            <v>0</v>
          </cell>
          <cell r="D78" t="str">
            <v>b.</v>
          </cell>
        </row>
        <row r="79">
          <cell r="B79">
            <v>77</v>
          </cell>
          <cell r="C79">
            <v>0</v>
          </cell>
          <cell r="D79" t="str">
            <v>b.</v>
          </cell>
        </row>
        <row r="80">
          <cell r="B80">
            <v>78</v>
          </cell>
          <cell r="C80">
            <v>0</v>
          </cell>
          <cell r="D80" t="str">
            <v>b.</v>
          </cell>
        </row>
        <row r="81">
          <cell r="B81">
            <v>79</v>
          </cell>
          <cell r="C81">
            <v>0</v>
          </cell>
          <cell r="D81" t="str">
            <v>b.</v>
          </cell>
        </row>
        <row r="82">
          <cell r="B82">
            <v>80</v>
          </cell>
          <cell r="C82">
            <v>0</v>
          </cell>
          <cell r="D82" t="str">
            <v>b.</v>
          </cell>
        </row>
        <row r="83">
          <cell r="B83">
            <v>81</v>
          </cell>
          <cell r="C83">
            <v>0</v>
          </cell>
          <cell r="D83" t="str">
            <v>b.</v>
          </cell>
        </row>
        <row r="84">
          <cell r="B84">
            <v>82</v>
          </cell>
          <cell r="C84">
            <v>0</v>
          </cell>
          <cell r="D84" t="str">
            <v>b.</v>
          </cell>
        </row>
        <row r="85">
          <cell r="B85">
            <v>83</v>
          </cell>
          <cell r="C85">
            <v>0</v>
          </cell>
          <cell r="D85" t="str">
            <v>b.</v>
          </cell>
        </row>
        <row r="86">
          <cell r="B86">
            <v>84</v>
          </cell>
          <cell r="C86">
            <v>0</v>
          </cell>
          <cell r="D86" t="str">
            <v>b.</v>
          </cell>
        </row>
        <row r="87">
          <cell r="B87">
            <v>85</v>
          </cell>
          <cell r="C87">
            <v>0</v>
          </cell>
          <cell r="D87" t="str">
            <v>b.</v>
          </cell>
        </row>
        <row r="88">
          <cell r="B88">
            <v>86</v>
          </cell>
          <cell r="C88">
            <v>0</v>
          </cell>
          <cell r="D88" t="str">
            <v>b.</v>
          </cell>
        </row>
        <row r="89">
          <cell r="B89">
            <v>87</v>
          </cell>
          <cell r="C89">
            <v>0</v>
          </cell>
          <cell r="D89" t="str">
            <v>b.</v>
          </cell>
        </row>
        <row r="90">
          <cell r="B90">
            <v>88</v>
          </cell>
          <cell r="C90">
            <v>0</v>
          </cell>
          <cell r="D90" t="str">
            <v>b.</v>
          </cell>
        </row>
        <row r="91">
          <cell r="B91">
            <v>89</v>
          </cell>
          <cell r="C91">
            <v>0</v>
          </cell>
          <cell r="D91" t="str">
            <v>b.</v>
          </cell>
        </row>
        <row r="92">
          <cell r="B92">
            <v>90</v>
          </cell>
          <cell r="C92">
            <v>0</v>
          </cell>
          <cell r="D92" t="str">
            <v>b.</v>
          </cell>
        </row>
        <row r="93">
          <cell r="B93">
            <v>91</v>
          </cell>
          <cell r="C93">
            <v>0</v>
          </cell>
          <cell r="D93" t="str">
            <v>b.</v>
          </cell>
        </row>
        <row r="94">
          <cell r="B94">
            <v>92</v>
          </cell>
          <cell r="C94">
            <v>0</v>
          </cell>
          <cell r="D94" t="str">
            <v>b.</v>
          </cell>
        </row>
        <row r="95">
          <cell r="B95">
            <v>93</v>
          </cell>
          <cell r="C95">
            <v>0</v>
          </cell>
          <cell r="D95" t="str">
            <v>b.</v>
          </cell>
        </row>
        <row r="96">
          <cell r="B96">
            <v>94</v>
          </cell>
          <cell r="C96">
            <v>0</v>
          </cell>
          <cell r="D96" t="str">
            <v>b.</v>
          </cell>
        </row>
        <row r="97">
          <cell r="B97">
            <v>95</v>
          </cell>
          <cell r="C97">
            <v>0</v>
          </cell>
          <cell r="D97" t="str">
            <v>b.</v>
          </cell>
        </row>
        <row r="98">
          <cell r="B98">
            <v>96</v>
          </cell>
          <cell r="C98">
            <v>0</v>
          </cell>
          <cell r="D98" t="str">
            <v>b.</v>
          </cell>
        </row>
        <row r="99">
          <cell r="B99">
            <v>97</v>
          </cell>
          <cell r="C99">
            <v>0</v>
          </cell>
          <cell r="D99" t="str">
            <v>b.</v>
          </cell>
        </row>
        <row r="100">
          <cell r="B100">
            <v>98</v>
          </cell>
          <cell r="C100">
            <v>0</v>
          </cell>
          <cell r="D100" t="str">
            <v>b.</v>
          </cell>
        </row>
        <row r="101">
          <cell r="B101">
            <v>99</v>
          </cell>
          <cell r="C101">
            <v>0</v>
          </cell>
          <cell r="D101" t="str">
            <v>b.</v>
          </cell>
        </row>
        <row r="102">
          <cell r="B102">
            <v>100</v>
          </cell>
          <cell r="C102">
            <v>0</v>
          </cell>
          <cell r="D102" t="str">
            <v>b.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tabSelected="1" zoomScalePageLayoutView="0" workbookViewId="0" topLeftCell="A1">
      <selection activeCell="W53" sqref="W53"/>
    </sheetView>
  </sheetViews>
  <sheetFormatPr defaultColWidth="9.140625" defaultRowHeight="15"/>
  <sheetData>
    <row r="1" spans="1:26" ht="1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3" ht="20.25">
      <c r="A3" s="195" t="s">
        <v>2</v>
      </c>
      <c r="B3" s="195"/>
      <c r="C3" s="2"/>
      <c r="D3" s="3"/>
      <c r="E3" s="3"/>
      <c r="F3" s="3"/>
      <c r="G3" s="3"/>
      <c r="H3" s="3"/>
      <c r="I3" s="3"/>
      <c r="J3" s="3"/>
      <c r="K3" s="3"/>
      <c r="L3" s="4"/>
      <c r="M3" s="3"/>
      <c r="N3" s="3"/>
      <c r="O3" s="3"/>
      <c r="P3" s="5"/>
      <c r="Q3" s="6"/>
      <c r="R3" s="3"/>
      <c r="S3" s="3"/>
      <c r="T3" s="3"/>
      <c r="U3" s="3"/>
      <c r="V3" s="3"/>
      <c r="W3" s="3"/>
    </row>
    <row r="4" spans="1:23" ht="20.25">
      <c r="A4" s="195"/>
      <c r="B4" s="195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7"/>
      <c r="Q4" s="8"/>
      <c r="R4" s="3"/>
      <c r="S4" s="3"/>
      <c r="T4" s="3"/>
      <c r="U4" s="3"/>
      <c r="V4" s="3"/>
      <c r="W4" s="3"/>
    </row>
    <row r="5" ht="15.75" thickBot="1"/>
    <row r="6" spans="1:26" ht="15.75" thickBot="1">
      <c r="A6" s="193" t="s">
        <v>3</v>
      </c>
      <c r="B6" s="194" t="s">
        <v>4</v>
      </c>
      <c r="C6" s="194" t="s">
        <v>5</v>
      </c>
      <c r="D6" s="194" t="s">
        <v>6</v>
      </c>
      <c r="E6" s="194" t="s">
        <v>7</v>
      </c>
      <c r="F6" s="194" t="s">
        <v>8</v>
      </c>
      <c r="G6" s="9" t="s">
        <v>9</v>
      </c>
      <c r="H6" s="9" t="s">
        <v>10</v>
      </c>
      <c r="I6" s="10" t="s">
        <v>11</v>
      </c>
      <c r="J6" s="11" t="s">
        <v>12</v>
      </c>
      <c r="K6" s="11" t="s">
        <v>13</v>
      </c>
      <c r="L6" s="183" t="s">
        <v>14</v>
      </c>
      <c r="M6" s="184"/>
      <c r="N6" s="184"/>
      <c r="O6" s="185"/>
      <c r="P6" s="186" t="s">
        <v>15</v>
      </c>
      <c r="Q6" s="186"/>
      <c r="R6" s="187"/>
      <c r="S6" s="188" t="s">
        <v>16</v>
      </c>
      <c r="T6" s="189"/>
      <c r="U6" s="189"/>
      <c r="V6" s="189"/>
      <c r="W6" s="189"/>
      <c r="X6" s="189"/>
      <c r="Y6" s="190" t="s">
        <v>17</v>
      </c>
      <c r="Z6" s="191" t="s">
        <v>18</v>
      </c>
    </row>
    <row r="7" spans="1:26" ht="15.75" thickBot="1">
      <c r="A7" s="193"/>
      <c r="B7" s="194"/>
      <c r="C7" s="194"/>
      <c r="D7" s="194"/>
      <c r="E7" s="194"/>
      <c r="F7" s="194"/>
      <c r="G7" s="12" t="s">
        <v>19</v>
      </c>
      <c r="H7" s="12" t="s">
        <v>20</v>
      </c>
      <c r="I7" s="12" t="s">
        <v>21</v>
      </c>
      <c r="J7" s="13" t="s">
        <v>22</v>
      </c>
      <c r="K7" s="14">
        <f>(AVERAGE(G8:G11)*POWER(AVERAGE(H8:H11),1/2))/POWER(AVERAGE(I8:I11),1/3)</f>
        <v>304.7184609124587</v>
      </c>
      <c r="L7" s="15" t="s">
        <v>23</v>
      </c>
      <c r="M7" s="15" t="s">
        <v>24</v>
      </c>
      <c r="N7" s="15" t="s">
        <v>25</v>
      </c>
      <c r="O7" s="16" t="s">
        <v>26</v>
      </c>
      <c r="P7" s="16" t="s">
        <v>27</v>
      </c>
      <c r="Q7" s="16" t="s">
        <v>28</v>
      </c>
      <c r="R7" s="17" t="s">
        <v>29</v>
      </c>
      <c r="S7" s="18" t="s">
        <v>30</v>
      </c>
      <c r="T7" s="19" t="s">
        <v>31</v>
      </c>
      <c r="U7" s="15" t="s">
        <v>32</v>
      </c>
      <c r="V7" s="15" t="s">
        <v>33</v>
      </c>
      <c r="W7" s="15" t="s">
        <v>34</v>
      </c>
      <c r="X7" s="15" t="s">
        <v>35</v>
      </c>
      <c r="Y7" s="190"/>
      <c r="Z7" s="191"/>
    </row>
    <row r="8" spans="1:26" ht="15">
      <c r="A8" s="20">
        <v>1</v>
      </c>
      <c r="B8" s="21" t="s">
        <v>36</v>
      </c>
      <c r="C8" s="22" t="s">
        <v>37</v>
      </c>
      <c r="D8" s="23" t="s">
        <v>38</v>
      </c>
      <c r="E8" s="24" t="s">
        <v>39</v>
      </c>
      <c r="F8" s="25" t="s">
        <v>40</v>
      </c>
      <c r="G8" s="26">
        <v>670</v>
      </c>
      <c r="H8" s="27">
        <v>0.176</v>
      </c>
      <c r="I8" s="28">
        <v>1.75</v>
      </c>
      <c r="J8" s="29">
        <f>G8*SQRT(H8)/($K$7*POWER(I8,1/3))</f>
        <v>0.7654550411987171</v>
      </c>
      <c r="K8" s="30">
        <f>ROUND(IF(J8&gt;1,J8/J8^(2*LOG10(J8)),J8*J8^(2*LOG10(J8))),5)</f>
        <v>0.81446</v>
      </c>
      <c r="L8" s="31">
        <v>47</v>
      </c>
      <c r="M8" s="31">
        <v>48</v>
      </c>
      <c r="N8" s="31">
        <v>48</v>
      </c>
      <c r="O8" s="32">
        <f>AVERAGE(L8:N8)</f>
        <v>47.666666666666664</v>
      </c>
      <c r="P8" s="33">
        <v>2582</v>
      </c>
      <c r="Q8" s="33">
        <v>2872</v>
      </c>
      <c r="R8" s="34">
        <v>2733</v>
      </c>
      <c r="S8" s="35">
        <f>K8*P8</f>
        <v>2102.93572</v>
      </c>
      <c r="T8" s="36">
        <f>ROUND((MIN($S$8:$S$11)/S8)*50,3)</f>
        <v>50</v>
      </c>
      <c r="U8" s="37">
        <f>K8*Q8</f>
        <v>2339.12912</v>
      </c>
      <c r="V8" s="36">
        <f>ROUND((MIN($U$8:$U$11)/U8)*50,3)</f>
        <v>50</v>
      </c>
      <c r="W8" s="37">
        <f>K8*R8</f>
        <v>2225.91918</v>
      </c>
      <c r="X8" s="38">
        <f>ROUND((MIN($W$8:$W$11)/W8)*50,3)</f>
        <v>50</v>
      </c>
      <c r="Y8" s="39">
        <f>ROUND(O8+T8+V8+X8-(MIN(T8,V8,X8)),3)</f>
        <v>147.667</v>
      </c>
      <c r="Z8" s="40">
        <f>VLOOKUP($A$8:$A$98,'[1]Body do MiČR'!$B$3:$D$102,2)</f>
        <v>100</v>
      </c>
    </row>
    <row r="9" spans="1:26" ht="15">
      <c r="A9" s="41">
        <v>2</v>
      </c>
      <c r="B9" s="42" t="s">
        <v>41</v>
      </c>
      <c r="C9" s="43" t="s">
        <v>42</v>
      </c>
      <c r="D9" s="44" t="s">
        <v>43</v>
      </c>
      <c r="E9" s="45" t="s">
        <v>44</v>
      </c>
      <c r="F9" s="46" t="s">
        <v>45</v>
      </c>
      <c r="G9" s="47">
        <v>920</v>
      </c>
      <c r="H9" s="48">
        <v>0.256</v>
      </c>
      <c r="I9" s="49">
        <v>4.2</v>
      </c>
      <c r="J9" s="50">
        <f>G9*SQRT(H9)/($K$7*POWER(I9,1/3))</f>
        <v>0.9468022480582896</v>
      </c>
      <c r="K9" s="51">
        <f>ROUND(IF(J9&gt;1,J9/J9^(2*LOG10(J9)),J9*J9^(2*LOG10(J9))),5)</f>
        <v>0.94926</v>
      </c>
      <c r="L9" s="52">
        <v>60</v>
      </c>
      <c r="M9" s="52">
        <v>61</v>
      </c>
      <c r="N9" s="52">
        <v>61</v>
      </c>
      <c r="O9" s="53">
        <f>AVERAGE(L9:N9)</f>
        <v>60.666666666666664</v>
      </c>
      <c r="P9" s="54">
        <v>3150</v>
      </c>
      <c r="Q9" s="54">
        <v>3312</v>
      </c>
      <c r="R9" s="55">
        <v>3024</v>
      </c>
      <c r="S9" s="56">
        <f>K9*P9</f>
        <v>2990.169</v>
      </c>
      <c r="T9" s="57">
        <f>ROUND((MIN($S$8:$S$11)/S9)*50,3)</f>
        <v>35.164</v>
      </c>
      <c r="U9" s="58">
        <f>K9*Q9</f>
        <v>3143.9491199999998</v>
      </c>
      <c r="V9" s="59">
        <f>ROUND((MIN($U$8:$U$11)/U9)*50,3)</f>
        <v>37.2</v>
      </c>
      <c r="W9" s="58">
        <f>K9*R9</f>
        <v>2870.56224</v>
      </c>
      <c r="X9" s="59">
        <f>ROUND((MIN($W$8:$W$11)/W9)*50,3)</f>
        <v>38.771</v>
      </c>
      <c r="Y9" s="60">
        <f>ROUND(O9+T9+V9+X9-(MIN(T9,V9,X9)),3)</f>
        <v>136.638</v>
      </c>
      <c r="Z9" s="61">
        <f>VLOOKUP($A$8:$A$98,'[1]Body do MiČR'!$B$3:$D$102,2)</f>
        <v>80</v>
      </c>
    </row>
    <row r="10" spans="1:26" ht="15">
      <c r="A10" s="41">
        <v>3</v>
      </c>
      <c r="B10" s="42" t="s">
        <v>46</v>
      </c>
      <c r="C10" s="43" t="s">
        <v>47</v>
      </c>
      <c r="D10" s="62" t="s">
        <v>48</v>
      </c>
      <c r="E10" s="45" t="s">
        <v>49</v>
      </c>
      <c r="F10" s="46" t="s">
        <v>40</v>
      </c>
      <c r="G10" s="63">
        <v>1100</v>
      </c>
      <c r="H10" s="64">
        <v>0.827</v>
      </c>
      <c r="I10" s="65">
        <v>16.6</v>
      </c>
      <c r="J10" s="50">
        <f>G10*SQRT(H10)/($K$7*POWER(I10,1/3))</f>
        <v>1.286897561116808</v>
      </c>
      <c r="K10" s="51">
        <f>ROUND(IF(J10&gt;1,J10/J10^(2*LOG10(J10)),J10*J10^(2*LOG10(J10))),5)</f>
        <v>1.21771</v>
      </c>
      <c r="L10" s="52">
        <v>71</v>
      </c>
      <c r="M10" s="52">
        <v>73</v>
      </c>
      <c r="N10" s="52">
        <v>72</v>
      </c>
      <c r="O10" s="53">
        <f>AVERAGE(L10:N10)</f>
        <v>72</v>
      </c>
      <c r="P10" s="54">
        <v>3015</v>
      </c>
      <c r="Q10" s="54">
        <v>3105</v>
      </c>
      <c r="R10" s="55">
        <v>2734</v>
      </c>
      <c r="S10" s="56">
        <f>K10*P10</f>
        <v>3671.3956500000004</v>
      </c>
      <c r="T10" s="57">
        <f>ROUND((MIN($S$8:$S$11)/S10)*50,3)</f>
        <v>28.639</v>
      </c>
      <c r="U10" s="58">
        <f>K10*Q10</f>
        <v>3780.9895500000002</v>
      </c>
      <c r="V10" s="59">
        <f>ROUND((MIN($U$8:$U$11)/U10)*50,3)</f>
        <v>30.933</v>
      </c>
      <c r="W10" s="58">
        <f>K10*R10</f>
        <v>3329.21914</v>
      </c>
      <c r="X10" s="59">
        <f>ROUND((MIN($W$8:$W$11)/W10)*50,3)</f>
        <v>33.43</v>
      </c>
      <c r="Y10" s="60">
        <f>ROUND(O10+T10+V10+X10-(MIN(T10,V10,X10)),3)</f>
        <v>136.363</v>
      </c>
      <c r="Z10" s="61">
        <f>VLOOKUP($A$8:$A$98,'[1]Body do MiČR'!$B$3:$D$102,2)</f>
        <v>60</v>
      </c>
    </row>
    <row r="11" spans="1:26" ht="15.75" thickBot="1">
      <c r="A11" s="66">
        <v>4</v>
      </c>
      <c r="B11" s="67" t="s">
        <v>50</v>
      </c>
      <c r="C11" s="68" t="s">
        <v>51</v>
      </c>
      <c r="D11" s="69" t="s">
        <v>52</v>
      </c>
      <c r="E11" s="70" t="s">
        <v>53</v>
      </c>
      <c r="F11" s="71" t="s">
        <v>54</v>
      </c>
      <c r="G11" s="72">
        <v>850</v>
      </c>
      <c r="H11" s="73">
        <v>0.385</v>
      </c>
      <c r="I11" s="74">
        <v>3.27</v>
      </c>
      <c r="J11" s="75">
        <f>G11*SQRT(H11)/($K$7*POWER(I11,1/3))</f>
        <v>1.1660968087282413</v>
      </c>
      <c r="K11" s="76">
        <f>ROUND(IF(J11&gt;1,J11/J11^(2*LOG10(J11)),J11*J11^(2*LOG10(J11))),5)</f>
        <v>1.14242</v>
      </c>
      <c r="L11" s="77">
        <v>48</v>
      </c>
      <c r="M11" s="77">
        <v>49</v>
      </c>
      <c r="N11" s="77">
        <v>49</v>
      </c>
      <c r="O11" s="78">
        <f>AVERAGE(L11:N11)</f>
        <v>48.666666666666664</v>
      </c>
      <c r="P11" s="79">
        <v>2450</v>
      </c>
      <c r="Q11" s="79">
        <v>2711</v>
      </c>
      <c r="R11" s="80">
        <v>2385</v>
      </c>
      <c r="S11" s="81">
        <f>K11*P11</f>
        <v>2798.929</v>
      </c>
      <c r="T11" s="82">
        <f>ROUND((MIN($S$8:$S$11)/S11)*50,3)</f>
        <v>37.567</v>
      </c>
      <c r="U11" s="83">
        <f>K11*Q11</f>
        <v>3097.10062</v>
      </c>
      <c r="V11" s="84">
        <f>ROUND((MIN($U$8:$U$11)/U11)*50,3)</f>
        <v>37.763</v>
      </c>
      <c r="W11" s="83">
        <f>K11*R11</f>
        <v>2724.6717</v>
      </c>
      <c r="X11" s="84">
        <f>ROUND((MIN($W$8:$W$11)/W11)*50,3)</f>
        <v>40.847</v>
      </c>
      <c r="Y11" s="85">
        <f>ROUND(O11+T11+V11+X11-(MIN(T11,V11,X11)),3)</f>
        <v>127.277</v>
      </c>
      <c r="Z11" s="86">
        <f>VLOOKUP($A$8:$A$98,'[1]Body do MiČR'!$B$3:$D$102,2)</f>
        <v>50</v>
      </c>
    </row>
    <row r="13" spans="1:26" ht="15">
      <c r="A13" s="192" t="s">
        <v>0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92" t="s">
        <v>1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3" ht="20.25">
      <c r="A15" s="195" t="s">
        <v>57</v>
      </c>
      <c r="B15" s="195"/>
      <c r="C15" s="2"/>
      <c r="D15" s="3"/>
      <c r="E15" s="3"/>
      <c r="F15" s="3"/>
      <c r="G15" s="3"/>
      <c r="H15" s="3"/>
      <c r="I15" s="3"/>
      <c r="J15" s="3"/>
      <c r="K15" s="3"/>
      <c r="L15" s="4"/>
      <c r="M15" s="3"/>
      <c r="N15" s="3"/>
      <c r="O15" s="3"/>
      <c r="P15" s="5"/>
      <c r="Q15" s="6"/>
      <c r="R15" s="3"/>
      <c r="S15" s="3"/>
      <c r="T15" s="3"/>
      <c r="U15" s="3"/>
      <c r="V15" s="3"/>
      <c r="W15" s="3"/>
    </row>
    <row r="16" spans="1:23" ht="20.25">
      <c r="A16" s="195"/>
      <c r="B16" s="195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7"/>
      <c r="Q16" s="8"/>
      <c r="R16" s="3"/>
      <c r="S16" s="3"/>
      <c r="T16" s="3"/>
      <c r="U16" s="3"/>
      <c r="V16" s="3"/>
      <c r="W16" s="3"/>
    </row>
    <row r="17" ht="15.75" thickBot="1"/>
    <row r="18" spans="1:26" ht="15.75" thickBot="1">
      <c r="A18" s="193" t="s">
        <v>3</v>
      </c>
      <c r="B18" s="194" t="s">
        <v>4</v>
      </c>
      <c r="C18" s="194" t="s">
        <v>5</v>
      </c>
      <c r="D18" s="194" t="s">
        <v>6</v>
      </c>
      <c r="E18" s="194" t="s">
        <v>7</v>
      </c>
      <c r="F18" s="194" t="s">
        <v>8</v>
      </c>
      <c r="G18" s="9" t="s">
        <v>9</v>
      </c>
      <c r="H18" s="9" t="s">
        <v>10</v>
      </c>
      <c r="I18" s="10" t="s">
        <v>11</v>
      </c>
      <c r="J18" s="11" t="s">
        <v>12</v>
      </c>
      <c r="K18" s="11" t="s">
        <v>13</v>
      </c>
      <c r="L18" s="183" t="s">
        <v>14</v>
      </c>
      <c r="M18" s="184"/>
      <c r="N18" s="184"/>
      <c r="O18" s="185"/>
      <c r="P18" s="186" t="s">
        <v>15</v>
      </c>
      <c r="Q18" s="186"/>
      <c r="R18" s="187"/>
      <c r="S18" s="188" t="s">
        <v>16</v>
      </c>
      <c r="T18" s="189"/>
      <c r="U18" s="189"/>
      <c r="V18" s="189"/>
      <c r="W18" s="189"/>
      <c r="X18" s="189"/>
      <c r="Y18" s="190" t="s">
        <v>17</v>
      </c>
      <c r="Z18" s="191" t="s">
        <v>18</v>
      </c>
    </row>
    <row r="19" spans="1:26" ht="15.75" thickBot="1">
      <c r="A19" s="193"/>
      <c r="B19" s="194"/>
      <c r="C19" s="194"/>
      <c r="D19" s="194"/>
      <c r="E19" s="194"/>
      <c r="F19" s="194"/>
      <c r="G19" s="12" t="s">
        <v>19</v>
      </c>
      <c r="H19" s="12" t="s">
        <v>20</v>
      </c>
      <c r="I19" s="12" t="s">
        <v>21</v>
      </c>
      <c r="J19" s="13" t="s">
        <v>22</v>
      </c>
      <c r="K19" s="14">
        <f>(AVERAGE(G20:G23)*POWER(AVERAGE(H20:H23),1/2))/POWER(AVERAGE(I20:I23),1/3)</f>
        <v>455.82278400472654</v>
      </c>
      <c r="L19" s="15" t="s">
        <v>23</v>
      </c>
      <c r="M19" s="15" t="s">
        <v>24</v>
      </c>
      <c r="N19" s="15" t="s">
        <v>25</v>
      </c>
      <c r="O19" s="16" t="s">
        <v>26</v>
      </c>
      <c r="P19" s="16" t="s">
        <v>27</v>
      </c>
      <c r="Q19" s="16" t="s">
        <v>28</v>
      </c>
      <c r="R19" s="17" t="s">
        <v>29</v>
      </c>
      <c r="S19" s="18" t="s">
        <v>30</v>
      </c>
      <c r="T19" s="19" t="s">
        <v>31</v>
      </c>
      <c r="U19" s="15" t="s">
        <v>32</v>
      </c>
      <c r="V19" s="15" t="s">
        <v>33</v>
      </c>
      <c r="W19" s="15" t="s">
        <v>34</v>
      </c>
      <c r="X19" s="15" t="s">
        <v>35</v>
      </c>
      <c r="Y19" s="190"/>
      <c r="Z19" s="191"/>
    </row>
    <row r="20" spans="1:26" ht="15">
      <c r="A20" s="20">
        <v>1</v>
      </c>
      <c r="B20" s="21" t="s">
        <v>58</v>
      </c>
      <c r="C20" s="89" t="s">
        <v>59</v>
      </c>
      <c r="D20" s="90" t="s">
        <v>60</v>
      </c>
      <c r="E20" s="24" t="s">
        <v>61</v>
      </c>
      <c r="F20" s="25" t="s">
        <v>54</v>
      </c>
      <c r="G20" s="26">
        <v>975</v>
      </c>
      <c r="H20" s="27">
        <v>0.941</v>
      </c>
      <c r="I20" s="28">
        <v>12</v>
      </c>
      <c r="J20" s="29">
        <f>G20*SQRT(H20)/($K$7*POWER(I20,1/3))</f>
        <v>1.3557311641976222</v>
      </c>
      <c r="K20" s="30">
        <f>ROUND(IF(J20&gt;1,J20/J20^(2*LOG10(J20)),J20*J20^(2*LOG10(J20))),5)</f>
        <v>1.25093</v>
      </c>
      <c r="L20" s="31" t="s">
        <v>62</v>
      </c>
      <c r="M20" s="31" t="s">
        <v>62</v>
      </c>
      <c r="N20" s="31" t="s">
        <v>62</v>
      </c>
      <c r="O20" s="32">
        <v>93</v>
      </c>
      <c r="P20" s="33">
        <v>2083</v>
      </c>
      <c r="Q20" s="33">
        <v>2074</v>
      </c>
      <c r="R20" s="34">
        <v>2345</v>
      </c>
      <c r="S20" s="35">
        <f>K20*P20</f>
        <v>2605.68719</v>
      </c>
      <c r="T20" s="36">
        <f>ROUND((MIN($S$8:$S$11)/S20)*50,3)</f>
        <v>40.353</v>
      </c>
      <c r="U20" s="37">
        <f>K20*Q20</f>
        <v>2594.42882</v>
      </c>
      <c r="V20" s="36">
        <f>ROUND((MIN($U$8:$U$11)/U20)*50,3)</f>
        <v>45.08</v>
      </c>
      <c r="W20" s="37">
        <f>K20*R20</f>
        <v>2933.43085</v>
      </c>
      <c r="X20" s="38">
        <f>ROUND((MIN($W$8:$W$11)/W20)*50,3)</f>
        <v>37.941</v>
      </c>
      <c r="Y20" s="39">
        <f>ROUND(O20+T20+V20+X20-(MIN(T20,V20,X20)),3)</f>
        <v>178.433</v>
      </c>
      <c r="Z20" s="40">
        <f>VLOOKUP($A$8:$A$85,'[1]Body do MiČR'!$B$3:$D$102,2)</f>
        <v>100</v>
      </c>
    </row>
    <row r="21" spans="1:26" ht="15">
      <c r="A21" s="41">
        <v>2</v>
      </c>
      <c r="B21" s="42" t="s">
        <v>63</v>
      </c>
      <c r="C21" s="91" t="s">
        <v>64</v>
      </c>
      <c r="D21" s="92" t="s">
        <v>65</v>
      </c>
      <c r="E21" s="93" t="s">
        <v>66</v>
      </c>
      <c r="F21" s="94" t="s">
        <v>67</v>
      </c>
      <c r="G21" s="95">
        <v>1050</v>
      </c>
      <c r="H21" s="96">
        <v>1.14</v>
      </c>
      <c r="I21" s="97">
        <v>17.6</v>
      </c>
      <c r="J21" s="50">
        <f>G21*SQRT(H21)/($K$7*POWER(I21,1/3))</f>
        <v>1.414399419304127</v>
      </c>
      <c r="K21" s="51">
        <f>ROUND(IF(J21&gt;1,J21/J21^(2*LOG10(J21)),J21*J21^(2*LOG10(J21))),5)</f>
        <v>1.27417</v>
      </c>
      <c r="L21" s="52">
        <v>95</v>
      </c>
      <c r="M21" s="52">
        <v>91</v>
      </c>
      <c r="N21" s="52">
        <v>96</v>
      </c>
      <c r="O21" s="53">
        <f>AVERAGE(L21:N21)</f>
        <v>94</v>
      </c>
      <c r="P21" s="54">
        <v>2090</v>
      </c>
      <c r="Q21" s="54">
        <v>2326</v>
      </c>
      <c r="R21" s="55">
        <v>2015</v>
      </c>
      <c r="S21" s="56">
        <f>K21*P21</f>
        <v>2663.0153</v>
      </c>
      <c r="T21" s="59">
        <f>ROUND((MIN($S$8:$S$11)/S21)*50,3)</f>
        <v>39.484</v>
      </c>
      <c r="U21" s="58">
        <f>K21*Q21</f>
        <v>2963.71942</v>
      </c>
      <c r="V21" s="57">
        <f>ROUND((MIN($U$8:$U$11)/U21)*50,3)</f>
        <v>39.463</v>
      </c>
      <c r="W21" s="58">
        <f>K21*R21</f>
        <v>2567.45255</v>
      </c>
      <c r="X21" s="59">
        <f>ROUND((MIN($W$8:$W$11)/W21)*50,3)</f>
        <v>43.349</v>
      </c>
      <c r="Y21" s="60">
        <f>ROUND(O21+T21+V21+X21-(MIN(T21,V21,X21)),3)</f>
        <v>176.833</v>
      </c>
      <c r="Z21" s="61">
        <f>VLOOKUP($A$8:$A$85,'[1]Body do MiČR'!$B$3:$D$102,2)</f>
        <v>80</v>
      </c>
    </row>
    <row r="22" spans="1:26" ht="15">
      <c r="A22" s="41">
        <v>3</v>
      </c>
      <c r="B22" s="42" t="s">
        <v>68</v>
      </c>
      <c r="C22" s="43" t="s">
        <v>69</v>
      </c>
      <c r="D22" s="44" t="s">
        <v>43</v>
      </c>
      <c r="E22" s="45" t="s">
        <v>70</v>
      </c>
      <c r="F22" s="46" t="s">
        <v>71</v>
      </c>
      <c r="G22" s="95">
        <v>1100</v>
      </c>
      <c r="H22" s="96">
        <v>1.18</v>
      </c>
      <c r="I22" s="97">
        <v>16.5</v>
      </c>
      <c r="J22" s="50">
        <f>G22*SQRT(H22)/($K$7*POWER(I22,1/3))</f>
        <v>1.540305766497653</v>
      </c>
      <c r="K22" s="51">
        <f>ROUND(IF(J22&gt;1,J22/J22^(2*LOG10(J22)),J22*J22^(2*LOG10(J22))),5)</f>
        <v>1.30983</v>
      </c>
      <c r="L22" s="52" t="s">
        <v>72</v>
      </c>
      <c r="M22" s="52" t="s">
        <v>72</v>
      </c>
      <c r="N22" s="52" t="s">
        <v>72</v>
      </c>
      <c r="O22" s="53">
        <v>90</v>
      </c>
      <c r="P22" s="54">
        <v>2102</v>
      </c>
      <c r="Q22" s="54">
        <v>2250</v>
      </c>
      <c r="R22" s="55">
        <v>2048</v>
      </c>
      <c r="S22" s="56">
        <f>K22*P22</f>
        <v>2753.2626600000003</v>
      </c>
      <c r="T22" s="59">
        <f>ROUND((MIN($S$8:$S$11)/S22)*50,3)</f>
        <v>38.19</v>
      </c>
      <c r="U22" s="58">
        <f>K22*Q22</f>
        <v>2947.1175000000003</v>
      </c>
      <c r="V22" s="57">
        <f>ROUND((MIN($U$8:$U$11)/U22)*50,3)</f>
        <v>39.685</v>
      </c>
      <c r="W22" s="58">
        <f>K22*R22</f>
        <v>2682.53184</v>
      </c>
      <c r="X22" s="59">
        <f>ROUND((MIN($W$8:$W$11)/W22)*50,3)</f>
        <v>41.489</v>
      </c>
      <c r="Y22" s="60">
        <f>ROUND(O22+T22+V22+X22-(MIN(T22,V22,X22)),3)</f>
        <v>171.174</v>
      </c>
      <c r="Z22" s="61">
        <f>VLOOKUP($A$8:$A$85,'[1]Body do MiČR'!$B$3:$D$102,2)</f>
        <v>60</v>
      </c>
    </row>
    <row r="23" spans="1:26" ht="15.75" thickBot="1">
      <c r="A23" s="66">
        <v>4</v>
      </c>
      <c r="B23" s="67" t="s">
        <v>73</v>
      </c>
      <c r="C23" s="68" t="s">
        <v>74</v>
      </c>
      <c r="D23" s="98" t="s">
        <v>75</v>
      </c>
      <c r="E23" s="99" t="s">
        <v>76</v>
      </c>
      <c r="F23" s="71" t="s">
        <v>45</v>
      </c>
      <c r="G23" s="100">
        <v>1220</v>
      </c>
      <c r="H23" s="101">
        <v>1.23</v>
      </c>
      <c r="I23" s="102">
        <v>18.3</v>
      </c>
      <c r="J23" s="75">
        <f>G23*SQRT(H23)/($K$7*POWER(I23,1/3))</f>
        <v>1.6849871390067124</v>
      </c>
      <c r="K23" s="76">
        <f>ROUND(IF(J23&gt;1,J23/J23^(2*LOG10(J23)),J23*J23^(2*LOG10(J23))),5)</f>
        <v>1.33016</v>
      </c>
      <c r="L23" s="77">
        <v>92</v>
      </c>
      <c r="M23" s="77">
        <v>92</v>
      </c>
      <c r="N23" s="77">
        <v>92</v>
      </c>
      <c r="O23" s="78">
        <f>AVERAGE(L23:N23)</f>
        <v>92</v>
      </c>
      <c r="P23" s="79">
        <v>2760</v>
      </c>
      <c r="Q23" s="79">
        <v>2470</v>
      </c>
      <c r="R23" s="80">
        <v>2320</v>
      </c>
      <c r="S23" s="81">
        <f>K23*P23</f>
        <v>3671.2416</v>
      </c>
      <c r="T23" s="82">
        <f>ROUND((MIN($S$8:$S$11)/S23)*50,3)</f>
        <v>28.641</v>
      </c>
      <c r="U23" s="83">
        <f>K23*Q23</f>
        <v>3285.4952</v>
      </c>
      <c r="V23" s="84">
        <f>ROUND((MIN($U$8:$U$11)/U23)*50,3)</f>
        <v>35.598</v>
      </c>
      <c r="W23" s="83">
        <f>K23*R23</f>
        <v>3085.9712</v>
      </c>
      <c r="X23" s="84">
        <f>ROUND((MIN($W$8:$W$11)/W23)*50,3)</f>
        <v>36.065</v>
      </c>
      <c r="Y23" s="85">
        <f>ROUND(O23+T23+V23+X23-(MIN(T23,V23,X23)),3)</f>
        <v>163.663</v>
      </c>
      <c r="Z23" s="86">
        <f>VLOOKUP($A$8:$A$85,'[1]Body do MiČR'!$B$3:$D$102,2)</f>
        <v>50</v>
      </c>
    </row>
    <row r="24" spans="1:26" ht="15">
      <c r="A24" s="110"/>
      <c r="B24" s="111"/>
      <c r="C24" s="112"/>
      <c r="D24" s="113"/>
      <c r="E24" s="111"/>
      <c r="F24" s="114"/>
      <c r="G24" s="115"/>
      <c r="H24" s="116"/>
      <c r="I24" s="117"/>
      <c r="J24" s="118"/>
      <c r="K24" s="119"/>
      <c r="L24" s="120"/>
      <c r="M24" s="120"/>
      <c r="N24" s="120"/>
      <c r="O24" s="121"/>
      <c r="P24" s="122"/>
      <c r="Q24" s="122"/>
      <c r="R24" s="122"/>
      <c r="S24" s="123"/>
      <c r="T24" s="124"/>
      <c r="U24" s="125"/>
      <c r="V24" s="124"/>
      <c r="W24" s="125"/>
      <c r="X24" s="124"/>
      <c r="Y24" s="126"/>
      <c r="Z24" s="127"/>
    </row>
    <row r="25" spans="1:26" ht="15">
      <c r="A25" s="110"/>
      <c r="B25" s="111"/>
      <c r="C25" s="112"/>
      <c r="D25" s="113"/>
      <c r="E25" s="111"/>
      <c r="F25" s="114"/>
      <c r="G25" s="115"/>
      <c r="H25" s="116"/>
      <c r="I25" s="117"/>
      <c r="J25" s="118"/>
      <c r="K25" s="119"/>
      <c r="L25" s="120"/>
      <c r="M25" s="120"/>
      <c r="N25" s="120"/>
      <c r="O25" s="121"/>
      <c r="P25" s="122"/>
      <c r="Q25" s="122"/>
      <c r="R25" s="122"/>
      <c r="S25" s="123"/>
      <c r="T25" s="124"/>
      <c r="U25" s="125"/>
      <c r="V25" s="124"/>
      <c r="W25" s="125"/>
      <c r="X25" s="124"/>
      <c r="Y25" s="126"/>
      <c r="Z25" s="127"/>
    </row>
    <row r="26" spans="1:26" ht="15">
      <c r="A26" s="192" t="s">
        <v>55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>
      <c r="A27" s="192" t="s">
        <v>56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3" ht="20.25">
      <c r="A28" s="195" t="s">
        <v>2</v>
      </c>
      <c r="B28" s="195"/>
      <c r="C28" s="2"/>
      <c r="D28" s="3"/>
      <c r="E28" s="3"/>
      <c r="F28" s="3"/>
      <c r="G28" s="3"/>
      <c r="H28" s="3"/>
      <c r="I28" s="3"/>
      <c r="J28" s="3"/>
      <c r="K28" s="3"/>
      <c r="L28" s="4"/>
      <c r="M28" s="3"/>
      <c r="N28" s="3"/>
      <c r="O28" s="3"/>
      <c r="P28" s="5"/>
      <c r="Q28" s="6"/>
      <c r="R28" s="3"/>
      <c r="S28" s="3"/>
      <c r="T28" s="3"/>
      <c r="U28" s="3"/>
      <c r="V28" s="3"/>
      <c r="W28" s="3"/>
    </row>
    <row r="29" spans="1:23" ht="20.25">
      <c r="A29" s="195"/>
      <c r="B29" s="195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7"/>
      <c r="Q29" s="8"/>
      <c r="R29" s="3"/>
      <c r="S29" s="3"/>
      <c r="T29" s="3"/>
      <c r="U29" s="3"/>
      <c r="V29" s="3"/>
      <c r="W29" s="3"/>
    </row>
    <row r="30" ht="15.75" thickBot="1"/>
    <row r="31" spans="1:26" ht="15.75" thickBot="1">
      <c r="A31" s="193" t="s">
        <v>3</v>
      </c>
      <c r="B31" s="194" t="s">
        <v>4</v>
      </c>
      <c r="C31" s="194" t="s">
        <v>5</v>
      </c>
      <c r="D31" s="194" t="s">
        <v>6</v>
      </c>
      <c r="E31" s="194" t="s">
        <v>7</v>
      </c>
      <c r="F31" s="194" t="s">
        <v>8</v>
      </c>
      <c r="G31" s="9" t="s">
        <v>9</v>
      </c>
      <c r="H31" s="9" t="s">
        <v>10</v>
      </c>
      <c r="I31" s="10" t="s">
        <v>11</v>
      </c>
      <c r="J31" s="11" t="s">
        <v>12</v>
      </c>
      <c r="K31" s="11" t="s">
        <v>13</v>
      </c>
      <c r="L31" s="183" t="s">
        <v>14</v>
      </c>
      <c r="M31" s="184"/>
      <c r="N31" s="184"/>
      <c r="O31" s="185"/>
      <c r="P31" s="186" t="s">
        <v>15</v>
      </c>
      <c r="Q31" s="186"/>
      <c r="R31" s="187"/>
      <c r="S31" s="188" t="s">
        <v>16</v>
      </c>
      <c r="T31" s="189"/>
      <c r="U31" s="189"/>
      <c r="V31" s="189"/>
      <c r="W31" s="189"/>
      <c r="X31" s="189"/>
      <c r="Y31" s="190" t="s">
        <v>17</v>
      </c>
      <c r="Z31" s="191" t="s">
        <v>18</v>
      </c>
    </row>
    <row r="32" spans="1:26" ht="15.75" thickBot="1">
      <c r="A32" s="193"/>
      <c r="B32" s="194"/>
      <c r="C32" s="194"/>
      <c r="D32" s="194"/>
      <c r="E32" s="194"/>
      <c r="F32" s="194"/>
      <c r="G32" s="12" t="s">
        <v>19</v>
      </c>
      <c r="H32" s="12" t="s">
        <v>20</v>
      </c>
      <c r="I32" s="12" t="s">
        <v>21</v>
      </c>
      <c r="J32" s="13" t="s">
        <v>22</v>
      </c>
      <c r="K32" s="14">
        <f>(AVERAGE(G33:G36)*POWER(AVERAGE(H33:H36),1/2))/POWER(AVERAGE(I33:I36),1/3)</f>
        <v>304.7184609124587</v>
      </c>
      <c r="L32" s="15" t="s">
        <v>23</v>
      </c>
      <c r="M32" s="15" t="s">
        <v>24</v>
      </c>
      <c r="N32" s="15" t="s">
        <v>25</v>
      </c>
      <c r="O32" s="16" t="s">
        <v>26</v>
      </c>
      <c r="P32" s="16" t="s">
        <v>27</v>
      </c>
      <c r="Q32" s="16" t="s">
        <v>28</v>
      </c>
      <c r="R32" s="17" t="s">
        <v>29</v>
      </c>
      <c r="S32" s="18" t="s">
        <v>30</v>
      </c>
      <c r="T32" s="19" t="s">
        <v>31</v>
      </c>
      <c r="U32" s="15" t="s">
        <v>32</v>
      </c>
      <c r="V32" s="15" t="s">
        <v>33</v>
      </c>
      <c r="W32" s="15" t="s">
        <v>34</v>
      </c>
      <c r="X32" s="15" t="s">
        <v>35</v>
      </c>
      <c r="Y32" s="190"/>
      <c r="Z32" s="191"/>
    </row>
    <row r="33" spans="1:26" ht="15">
      <c r="A33" s="20">
        <v>1</v>
      </c>
      <c r="B33" s="21" t="s">
        <v>46</v>
      </c>
      <c r="C33" s="22" t="s">
        <v>47</v>
      </c>
      <c r="D33" s="87" t="s">
        <v>48</v>
      </c>
      <c r="E33" s="24" t="s">
        <v>49</v>
      </c>
      <c r="F33" s="25" t="s">
        <v>40</v>
      </c>
      <c r="G33" s="26">
        <v>1100</v>
      </c>
      <c r="H33" s="27">
        <v>0.827</v>
      </c>
      <c r="I33" s="28">
        <v>16.6</v>
      </c>
      <c r="J33" s="29">
        <f>G33*SQRT(H33)/($K$7*POWER(I33,1/3))</f>
        <v>1.286897561116808</v>
      </c>
      <c r="K33" s="30">
        <f>ROUND(IF(J33&gt;1,J33/J33^(2*LOG10(J33)),J33*J33^(2*LOG10(J33))),5)</f>
        <v>1.21771</v>
      </c>
      <c r="L33" s="31">
        <v>71</v>
      </c>
      <c r="M33" s="31">
        <v>73</v>
      </c>
      <c r="N33" s="31">
        <v>72</v>
      </c>
      <c r="O33" s="32">
        <f>AVERAGE(L33:N33)</f>
        <v>72</v>
      </c>
      <c r="P33" s="33">
        <v>2561</v>
      </c>
      <c r="Q33" s="33">
        <v>2200</v>
      </c>
      <c r="R33" s="34">
        <v>2415</v>
      </c>
      <c r="S33" s="35">
        <f>K33*P33</f>
        <v>3118.55531</v>
      </c>
      <c r="T33" s="36">
        <f>ROUND((MIN($S$8:$S$11)/S33)*50,3)</f>
        <v>33.717</v>
      </c>
      <c r="U33" s="37">
        <f>K33*Q33</f>
        <v>2678.962</v>
      </c>
      <c r="V33" s="36">
        <f>ROUND((MIN($U$8:$U$11)/U33)*50,3)</f>
        <v>43.657</v>
      </c>
      <c r="W33" s="37">
        <f>K33*R33</f>
        <v>2940.76965</v>
      </c>
      <c r="X33" s="38">
        <f>ROUND((MIN($W$8:$W$11)/W33)*50,3)</f>
        <v>37.846</v>
      </c>
      <c r="Y33" s="39">
        <f>ROUND(O33+T33+V33+X33-(MIN(T33,V33,X33)),3)</f>
        <v>153.503</v>
      </c>
      <c r="Z33" s="40">
        <f>VLOOKUP($A$8:$A$86,'[2]Body do MiČR'!$B$3:$D$102,2)</f>
        <v>100</v>
      </c>
    </row>
    <row r="34" spans="1:26" ht="15">
      <c r="A34" s="41">
        <v>2</v>
      </c>
      <c r="B34" s="42" t="s">
        <v>41</v>
      </c>
      <c r="C34" s="43" t="s">
        <v>42</v>
      </c>
      <c r="D34" s="44" t="s">
        <v>43</v>
      </c>
      <c r="E34" s="45" t="s">
        <v>44</v>
      </c>
      <c r="F34" s="46" t="s">
        <v>45</v>
      </c>
      <c r="G34" s="47">
        <v>920</v>
      </c>
      <c r="H34" s="48">
        <v>0.256</v>
      </c>
      <c r="I34" s="49">
        <v>4.2</v>
      </c>
      <c r="J34" s="50">
        <f>G34*SQRT(H34)/($K$7*POWER(I34,1/3))</f>
        <v>0.9468022480582896</v>
      </c>
      <c r="K34" s="51">
        <f>ROUND(IF(J34&gt;1,J34/J34^(2*LOG10(J34)),J34*J34^(2*LOG10(J34))),5)</f>
        <v>0.94926</v>
      </c>
      <c r="L34" s="52">
        <v>60</v>
      </c>
      <c r="M34" s="52">
        <v>61</v>
      </c>
      <c r="N34" s="52">
        <v>61</v>
      </c>
      <c r="O34" s="53">
        <f>AVERAGE(L34:N34)</f>
        <v>60.666666666666664</v>
      </c>
      <c r="P34" s="54">
        <v>3560</v>
      </c>
      <c r="Q34" s="54">
        <v>2829</v>
      </c>
      <c r="R34" s="55">
        <v>3453</v>
      </c>
      <c r="S34" s="56">
        <f>K34*P34</f>
        <v>3379.3656</v>
      </c>
      <c r="T34" s="59">
        <f>ROUND((MIN($S$8:$S$11)/S34)*50,3)</f>
        <v>31.114</v>
      </c>
      <c r="U34" s="58">
        <f>K34*Q34</f>
        <v>2685.45654</v>
      </c>
      <c r="V34" s="59">
        <f>ROUND((MIN($U$8:$U$11)/U34)*50,3)</f>
        <v>43.552</v>
      </c>
      <c r="W34" s="58">
        <f>K34*R34</f>
        <v>3277.79478</v>
      </c>
      <c r="X34" s="57">
        <f>ROUND((MIN($W$8:$W$11)/W34)*50,3)</f>
        <v>33.955</v>
      </c>
      <c r="Y34" s="60">
        <f>ROUND(O34+T34+V34+X34-(MIN(T34,V34,X34)),3)</f>
        <v>138.174</v>
      </c>
      <c r="Z34" s="61">
        <f>VLOOKUP($A$8:$A$86,'[2]Body do MiČR'!$B$3:$D$102,2)</f>
        <v>80</v>
      </c>
    </row>
    <row r="35" spans="1:26" ht="15">
      <c r="A35" s="41">
        <v>3</v>
      </c>
      <c r="B35" s="42" t="s">
        <v>36</v>
      </c>
      <c r="C35" s="43" t="s">
        <v>37</v>
      </c>
      <c r="D35" s="88" t="s">
        <v>38</v>
      </c>
      <c r="E35" s="45" t="s">
        <v>39</v>
      </c>
      <c r="F35" s="46" t="s">
        <v>40</v>
      </c>
      <c r="G35" s="63">
        <v>670</v>
      </c>
      <c r="H35" s="64">
        <v>0.176</v>
      </c>
      <c r="I35" s="65">
        <v>1.75</v>
      </c>
      <c r="J35" s="50">
        <f>G35*SQRT(H35)/($K$7*POWER(I35,1/3))</f>
        <v>0.7654550411987171</v>
      </c>
      <c r="K35" s="51">
        <f>ROUND(IF(J35&gt;1,J35/J35^(2*LOG10(J35)),J35*J35^(2*LOG10(J35))),5)</f>
        <v>0.81446</v>
      </c>
      <c r="L35" s="52">
        <v>47</v>
      </c>
      <c r="M35" s="52">
        <v>48</v>
      </c>
      <c r="N35" s="52">
        <v>48</v>
      </c>
      <c r="O35" s="53">
        <f>AVERAGE(L35:N35)</f>
        <v>47.666666666666664</v>
      </c>
      <c r="P35" s="54">
        <v>5340</v>
      </c>
      <c r="Q35" s="54">
        <v>3047</v>
      </c>
      <c r="R35" s="55">
        <v>2979</v>
      </c>
      <c r="S35" s="56">
        <f>K35*P35</f>
        <v>4349.2164</v>
      </c>
      <c r="T35" s="57">
        <f>ROUND((MIN($S$8:$S$11)/S35)*50,3)</f>
        <v>24.176</v>
      </c>
      <c r="U35" s="58">
        <f>K35*Q35</f>
        <v>2481.65962</v>
      </c>
      <c r="V35" s="59">
        <f>ROUND((MIN($U$8:$U$11)/U35)*50,3)</f>
        <v>47.128</v>
      </c>
      <c r="W35" s="58">
        <f>K35*R35</f>
        <v>2426.27634</v>
      </c>
      <c r="X35" s="59">
        <f>ROUND((MIN($W$8:$W$11)/W35)*50,3)</f>
        <v>45.871</v>
      </c>
      <c r="Y35" s="60">
        <f>ROUND(O35+T35+V35+X35-(MIN(T35,V35,X35)),3)</f>
        <v>140.666</v>
      </c>
      <c r="Z35" s="61">
        <f>VLOOKUP($A$8:$A$86,'[2]Body do MiČR'!$B$3:$D$102,2)</f>
        <v>60</v>
      </c>
    </row>
    <row r="36" spans="1:26" ht="15.75" thickBot="1">
      <c r="A36" s="66">
        <v>4</v>
      </c>
      <c r="B36" s="67" t="s">
        <v>50</v>
      </c>
      <c r="C36" s="68" t="s">
        <v>51</v>
      </c>
      <c r="D36" s="69" t="s">
        <v>52</v>
      </c>
      <c r="E36" s="70" t="s">
        <v>53</v>
      </c>
      <c r="F36" s="71" t="s">
        <v>54</v>
      </c>
      <c r="G36" s="72">
        <v>850</v>
      </c>
      <c r="H36" s="73">
        <v>0.385</v>
      </c>
      <c r="I36" s="74">
        <v>3.27</v>
      </c>
      <c r="J36" s="75">
        <f>G36*SQRT(H36)/($K$7*POWER(I36,1/3))</f>
        <v>1.1660968087282413</v>
      </c>
      <c r="K36" s="76">
        <f>ROUND(IF(J36&gt;1,J36/J36^(2*LOG10(J36)),J36*J36^(2*LOG10(J36))),5)</f>
        <v>1.14242</v>
      </c>
      <c r="L36" s="77">
        <v>48</v>
      </c>
      <c r="M36" s="77">
        <v>49</v>
      </c>
      <c r="N36" s="77">
        <v>49</v>
      </c>
      <c r="O36" s="78">
        <f>AVERAGE(L36:N36)</f>
        <v>48.666666666666664</v>
      </c>
      <c r="P36" s="79">
        <v>2706</v>
      </c>
      <c r="Q36" s="79">
        <v>2356</v>
      </c>
      <c r="R36" s="80">
        <v>6906</v>
      </c>
      <c r="S36" s="81">
        <f>K36*P36</f>
        <v>3091.38852</v>
      </c>
      <c r="T36" s="84">
        <f>ROUND((MIN($S$8:$S$11)/S36)*50,3)</f>
        <v>34.013</v>
      </c>
      <c r="U36" s="83">
        <f>K36*Q36</f>
        <v>2691.5415199999998</v>
      </c>
      <c r="V36" s="84">
        <f>ROUND((MIN($U$8:$U$11)/U36)*50,3)</f>
        <v>43.453</v>
      </c>
      <c r="W36" s="83">
        <f>K36*R36</f>
        <v>7889.55252</v>
      </c>
      <c r="X36" s="82">
        <f>ROUND((MIN($W$8:$W$11)/W36)*50,3)</f>
        <v>14.107</v>
      </c>
      <c r="Y36" s="85">
        <f>ROUND(O36+T36+V36+X36-(MIN(T36,V36,X36)),3)</f>
        <v>126.133</v>
      </c>
      <c r="Z36" s="86">
        <f>VLOOKUP($A$8:$A$86,'[2]Body do MiČR'!$B$3:$D$102,2)</f>
        <v>50</v>
      </c>
    </row>
    <row r="38" spans="1:26" ht="15">
      <c r="A38" s="192" t="s">
        <v>55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>
      <c r="A39" s="192" t="s">
        <v>56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3" ht="20.25">
      <c r="A40" s="195" t="s">
        <v>57</v>
      </c>
      <c r="B40" s="195"/>
      <c r="C40" s="2"/>
      <c r="D40" s="3"/>
      <c r="E40" s="3"/>
      <c r="F40" s="3"/>
      <c r="G40" s="3"/>
      <c r="H40" s="3"/>
      <c r="I40" s="3"/>
      <c r="J40" s="3"/>
      <c r="K40" s="3"/>
      <c r="L40" s="4"/>
      <c r="M40" s="3"/>
      <c r="N40" s="3"/>
      <c r="O40" s="3"/>
      <c r="P40" s="5"/>
      <c r="Q40" s="6"/>
      <c r="R40" s="3"/>
      <c r="S40" s="3"/>
      <c r="T40" s="3"/>
      <c r="U40" s="3"/>
      <c r="V40" s="3"/>
      <c r="W40" s="3"/>
    </row>
    <row r="41" spans="1:23" ht="20.25">
      <c r="A41" s="195"/>
      <c r="B41" s="195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7"/>
      <c r="Q41" s="8"/>
      <c r="R41" s="3"/>
      <c r="S41" s="3"/>
      <c r="T41" s="3"/>
      <c r="U41" s="3"/>
      <c r="V41" s="3"/>
      <c r="W41" s="3"/>
    </row>
    <row r="42" ht="15.75" thickBot="1"/>
    <row r="43" spans="1:26" ht="15.75" thickBot="1">
      <c r="A43" s="193" t="s">
        <v>3</v>
      </c>
      <c r="B43" s="194" t="s">
        <v>4</v>
      </c>
      <c r="C43" s="194" t="s">
        <v>5</v>
      </c>
      <c r="D43" s="194" t="s">
        <v>6</v>
      </c>
      <c r="E43" s="194" t="s">
        <v>7</v>
      </c>
      <c r="F43" s="194" t="s">
        <v>8</v>
      </c>
      <c r="G43" s="9" t="s">
        <v>9</v>
      </c>
      <c r="H43" s="9" t="s">
        <v>10</v>
      </c>
      <c r="I43" s="10" t="s">
        <v>11</v>
      </c>
      <c r="J43" s="11" t="s">
        <v>12</v>
      </c>
      <c r="K43" s="11" t="s">
        <v>13</v>
      </c>
      <c r="L43" s="183" t="s">
        <v>14</v>
      </c>
      <c r="M43" s="184"/>
      <c r="N43" s="184"/>
      <c r="O43" s="185"/>
      <c r="P43" s="186" t="s">
        <v>15</v>
      </c>
      <c r="Q43" s="186"/>
      <c r="R43" s="187"/>
      <c r="S43" s="188" t="s">
        <v>16</v>
      </c>
      <c r="T43" s="189"/>
      <c r="U43" s="189"/>
      <c r="V43" s="189"/>
      <c r="W43" s="189"/>
      <c r="X43" s="189"/>
      <c r="Y43" s="190" t="s">
        <v>17</v>
      </c>
      <c r="Z43" s="191" t="s">
        <v>18</v>
      </c>
    </row>
    <row r="44" spans="1:26" ht="15.75" thickBot="1">
      <c r="A44" s="193"/>
      <c r="B44" s="194"/>
      <c r="C44" s="194"/>
      <c r="D44" s="194"/>
      <c r="E44" s="194"/>
      <c r="F44" s="194"/>
      <c r="G44" s="12" t="s">
        <v>19</v>
      </c>
      <c r="H44" s="12" t="s">
        <v>20</v>
      </c>
      <c r="I44" s="12" t="s">
        <v>21</v>
      </c>
      <c r="J44" s="13" t="s">
        <v>22</v>
      </c>
      <c r="K44" s="14">
        <f>(AVERAGE(G45:G48)*POWER(AVERAGE(H45:H48),1/2))/POWER(AVERAGE(I45:I48),1/3)</f>
        <v>455.82278400472654</v>
      </c>
      <c r="L44" s="15" t="s">
        <v>23</v>
      </c>
      <c r="M44" s="15" t="s">
        <v>24</v>
      </c>
      <c r="N44" s="15" t="s">
        <v>25</v>
      </c>
      <c r="O44" s="16" t="s">
        <v>26</v>
      </c>
      <c r="P44" s="16" t="s">
        <v>27</v>
      </c>
      <c r="Q44" s="16" t="s">
        <v>28</v>
      </c>
      <c r="R44" s="17" t="s">
        <v>29</v>
      </c>
      <c r="S44" s="18" t="s">
        <v>30</v>
      </c>
      <c r="T44" s="19" t="s">
        <v>31</v>
      </c>
      <c r="U44" s="15" t="s">
        <v>32</v>
      </c>
      <c r="V44" s="15" t="s">
        <v>33</v>
      </c>
      <c r="W44" s="15" t="s">
        <v>34</v>
      </c>
      <c r="X44" s="15" t="s">
        <v>35</v>
      </c>
      <c r="Y44" s="190"/>
      <c r="Z44" s="191"/>
    </row>
    <row r="45" spans="1:26" ht="15">
      <c r="A45" s="20">
        <v>1</v>
      </c>
      <c r="B45" s="21" t="s">
        <v>63</v>
      </c>
      <c r="C45" s="103" t="s">
        <v>64</v>
      </c>
      <c r="D45" s="104" t="s">
        <v>65</v>
      </c>
      <c r="E45" s="105" t="s">
        <v>66</v>
      </c>
      <c r="F45" s="106" t="s">
        <v>67</v>
      </c>
      <c r="G45" s="107">
        <v>1050</v>
      </c>
      <c r="H45" s="108">
        <v>1.14</v>
      </c>
      <c r="I45" s="109">
        <v>17.6</v>
      </c>
      <c r="J45" s="29">
        <f>G45*SQRT(H45)/($K$7*POWER(I45,1/3))</f>
        <v>1.414399419304127</v>
      </c>
      <c r="K45" s="30">
        <f>ROUND(IF(J45&gt;1,J45/J45^(2*LOG10(J45)),J45*J45^(2*LOG10(J45))),5)</f>
        <v>1.27417</v>
      </c>
      <c r="L45" s="31">
        <v>95</v>
      </c>
      <c r="M45" s="31">
        <v>91</v>
      </c>
      <c r="N45" s="31">
        <v>96</v>
      </c>
      <c r="O45" s="32">
        <f>AVERAGE(L45:N45)</f>
        <v>94</v>
      </c>
      <c r="P45" s="33">
        <v>2453</v>
      </c>
      <c r="Q45" s="33">
        <v>2206</v>
      </c>
      <c r="R45" s="34">
        <v>1927</v>
      </c>
      <c r="S45" s="35">
        <f>K45*P45</f>
        <v>3125.53901</v>
      </c>
      <c r="T45" s="38">
        <f>ROUND((MIN($S$8:$S$11)/S45)*50,3)</f>
        <v>33.641</v>
      </c>
      <c r="U45" s="37">
        <f>K45*Q45</f>
        <v>2810.81902</v>
      </c>
      <c r="V45" s="36">
        <f>ROUND((MIN($U$8:$U$11)/U45)*50,3)</f>
        <v>41.609</v>
      </c>
      <c r="W45" s="37">
        <f>K45*R45</f>
        <v>2455.32559</v>
      </c>
      <c r="X45" s="36">
        <f>ROUND((MIN($W$8:$W$11)/W45)*50,3)</f>
        <v>45.328</v>
      </c>
      <c r="Y45" s="39">
        <f>ROUND(O45+T45+V45+X45-(MIN(T45,V45,X45)),3)</f>
        <v>180.937</v>
      </c>
      <c r="Z45" s="40">
        <f>VLOOKUP($A$8:$A$85,'[2]Body do MiČR'!$B$3:$D$102,2)</f>
        <v>100</v>
      </c>
    </row>
    <row r="46" spans="1:26" ht="15">
      <c r="A46" s="41">
        <v>2</v>
      </c>
      <c r="B46" s="42" t="s">
        <v>58</v>
      </c>
      <c r="C46" s="43" t="s">
        <v>59</v>
      </c>
      <c r="D46" s="44" t="s">
        <v>60</v>
      </c>
      <c r="E46" s="45" t="s">
        <v>61</v>
      </c>
      <c r="F46" s="46" t="s">
        <v>54</v>
      </c>
      <c r="G46" s="63">
        <v>975</v>
      </c>
      <c r="H46" s="64">
        <v>0.941</v>
      </c>
      <c r="I46" s="65">
        <v>12</v>
      </c>
      <c r="J46" s="50">
        <f>G46*SQRT(H46)/($K$7*POWER(I46,1/3))</f>
        <v>1.3557311641976222</v>
      </c>
      <c r="K46" s="51">
        <f>ROUND(IF(J46&gt;1,J46/J46^(2*LOG10(J46)),J46*J46^(2*LOG10(J46))),5)</f>
        <v>1.25093</v>
      </c>
      <c r="L46" s="52" t="s">
        <v>62</v>
      </c>
      <c r="M46" s="52" t="s">
        <v>62</v>
      </c>
      <c r="N46" s="52" t="s">
        <v>62</v>
      </c>
      <c r="O46" s="53">
        <v>93</v>
      </c>
      <c r="P46" s="54">
        <v>2523</v>
      </c>
      <c r="Q46" s="54">
        <v>2345</v>
      </c>
      <c r="R46" s="55">
        <v>2950</v>
      </c>
      <c r="S46" s="56">
        <f>K46*P46</f>
        <v>3156.09639</v>
      </c>
      <c r="T46" s="59">
        <f>ROUND((MIN($S$8:$S$11)/S46)*50,3)</f>
        <v>33.315</v>
      </c>
      <c r="U46" s="58">
        <f>K46*Q46</f>
        <v>2933.43085</v>
      </c>
      <c r="V46" s="59">
        <f>ROUND((MIN($U$8:$U$11)/U46)*50,3)</f>
        <v>39.87</v>
      </c>
      <c r="W46" s="58">
        <f>K46*R46</f>
        <v>3690.2435000000005</v>
      </c>
      <c r="X46" s="57">
        <f>ROUND((MIN($W$8:$W$11)/W46)*50,3)</f>
        <v>30.16</v>
      </c>
      <c r="Y46" s="60">
        <f>ROUND(O46+T46+V46+X46-(MIN(T46,V46,X46)),3)</f>
        <v>166.185</v>
      </c>
      <c r="Z46" s="61">
        <f>VLOOKUP($A$8:$A$85,'[2]Body do MiČR'!$B$3:$D$102,2)</f>
        <v>80</v>
      </c>
    </row>
    <row r="47" spans="1:26" ht="15">
      <c r="A47" s="41">
        <v>3</v>
      </c>
      <c r="B47" s="42" t="s">
        <v>68</v>
      </c>
      <c r="C47" s="43" t="s">
        <v>69</v>
      </c>
      <c r="D47" s="44" t="s">
        <v>43</v>
      </c>
      <c r="E47" s="45" t="s">
        <v>70</v>
      </c>
      <c r="F47" s="46" t="s">
        <v>71</v>
      </c>
      <c r="G47" s="95">
        <v>1100</v>
      </c>
      <c r="H47" s="96">
        <v>1.18</v>
      </c>
      <c r="I47" s="97">
        <v>16.5</v>
      </c>
      <c r="J47" s="50">
        <f>G47*SQRT(H47)/($K$7*POWER(I47,1/3))</f>
        <v>1.540305766497653</v>
      </c>
      <c r="K47" s="51">
        <f>ROUND(IF(J47&gt;1,J47/J47^(2*LOG10(J47)),J47*J47^(2*LOG10(J47))),5)</f>
        <v>1.30983</v>
      </c>
      <c r="L47" s="52" t="s">
        <v>72</v>
      </c>
      <c r="M47" s="52" t="s">
        <v>72</v>
      </c>
      <c r="N47" s="52" t="s">
        <v>72</v>
      </c>
      <c r="O47" s="53">
        <v>90</v>
      </c>
      <c r="P47" s="54">
        <v>2563</v>
      </c>
      <c r="Q47" s="54">
        <v>2205</v>
      </c>
      <c r="R47" s="55">
        <v>2367</v>
      </c>
      <c r="S47" s="56">
        <f>K47*P47</f>
        <v>3357.09429</v>
      </c>
      <c r="T47" s="59">
        <f>ROUND((MIN($S$8:$S$11)/S47)*50,3)</f>
        <v>31.321</v>
      </c>
      <c r="U47" s="58">
        <f>K47*Q47</f>
        <v>2888.17515</v>
      </c>
      <c r="V47" s="59">
        <f>ROUND((MIN($U$8:$U$11)/U47)*50,3)</f>
        <v>40.495</v>
      </c>
      <c r="W47" s="58">
        <f>K47*R47</f>
        <v>3100.3676100000002</v>
      </c>
      <c r="X47" s="57">
        <f>ROUND((MIN($W$8:$W$11)/W47)*50,3)</f>
        <v>35.898</v>
      </c>
      <c r="Y47" s="60">
        <f>ROUND(O47+T47+V47+X47-(MIN(T47,V47,X47)),3)</f>
        <v>166.393</v>
      </c>
      <c r="Z47" s="61">
        <f>VLOOKUP($A$8:$A$85,'[2]Body do MiČR'!$B$3:$D$102,2)</f>
        <v>60</v>
      </c>
    </row>
    <row r="48" spans="1:26" ht="15.75" thickBot="1">
      <c r="A48" s="66">
        <v>4</v>
      </c>
      <c r="B48" s="67" t="s">
        <v>73</v>
      </c>
      <c r="C48" s="68" t="s">
        <v>74</v>
      </c>
      <c r="D48" s="98" t="s">
        <v>75</v>
      </c>
      <c r="E48" s="99" t="s">
        <v>76</v>
      </c>
      <c r="F48" s="71" t="s">
        <v>45</v>
      </c>
      <c r="G48" s="100">
        <v>1220</v>
      </c>
      <c r="H48" s="101">
        <v>1.23</v>
      </c>
      <c r="I48" s="102">
        <v>18.3</v>
      </c>
      <c r="J48" s="75">
        <f>G48*SQRT(H48)/($K$7*POWER(I48,1/3))</f>
        <v>1.6849871390067124</v>
      </c>
      <c r="K48" s="76">
        <f>ROUND(IF(J48&gt;1,J48/J48^(2*LOG10(J48)),J48*J48^(2*LOG10(J48))),5)</f>
        <v>1.33016</v>
      </c>
      <c r="L48" s="77">
        <v>92</v>
      </c>
      <c r="M48" s="77">
        <v>92</v>
      </c>
      <c r="N48" s="77">
        <v>92</v>
      </c>
      <c r="O48" s="78">
        <f>AVERAGE(L48:N48)</f>
        <v>92</v>
      </c>
      <c r="P48" s="79">
        <v>3845</v>
      </c>
      <c r="Q48" s="79">
        <v>2793</v>
      </c>
      <c r="R48" s="80">
        <v>5900</v>
      </c>
      <c r="S48" s="81">
        <f>K48*P48</f>
        <v>5114.4652</v>
      </c>
      <c r="T48" s="84">
        <f>ROUND((MIN($S$8:$S$11)/S48)*50,3)</f>
        <v>20.559</v>
      </c>
      <c r="U48" s="83">
        <f>K48*Q48</f>
        <v>3715.13688</v>
      </c>
      <c r="V48" s="84">
        <f>ROUND((MIN($U$8:$U$11)/U48)*50,3)</f>
        <v>31.481</v>
      </c>
      <c r="W48" s="83">
        <f>K48*R48</f>
        <v>7847.944</v>
      </c>
      <c r="X48" s="82">
        <f>ROUND((MIN($W$8:$W$11)/W48)*50,3)</f>
        <v>14.182</v>
      </c>
      <c r="Y48" s="85">
        <f>ROUND(O48+T48+V48+X48-(MIN(T48,V48,X48)),3)</f>
        <v>144.04</v>
      </c>
      <c r="Z48" s="86">
        <f>VLOOKUP($A$8:$A$85,'[2]Body do MiČR'!$B$3:$D$102,2)</f>
        <v>50</v>
      </c>
    </row>
    <row r="50" ht="26.25">
      <c r="A50" s="176" t="s">
        <v>125</v>
      </c>
    </row>
    <row r="52" spans="1:16" ht="23.25">
      <c r="A52" s="128"/>
      <c r="B52" s="129" t="s">
        <v>77</v>
      </c>
      <c r="C52" s="128"/>
      <c r="D52" s="130"/>
      <c r="E52" s="131" t="s">
        <v>78</v>
      </c>
      <c r="F52" s="132"/>
      <c r="G52" s="133"/>
      <c r="H52" s="132"/>
      <c r="I52" s="133"/>
      <c r="J52" s="132"/>
      <c r="K52" s="133"/>
      <c r="L52" s="132"/>
      <c r="M52" s="133"/>
      <c r="N52" s="132"/>
      <c r="O52" s="133"/>
      <c r="P52" s="134"/>
    </row>
    <row r="53" spans="1:16" ht="15">
      <c r="A53" s="128"/>
      <c r="B53" s="130"/>
      <c r="C53" s="128"/>
      <c r="D53" s="130"/>
      <c r="E53" s="130"/>
      <c r="F53" s="132"/>
      <c r="G53" s="133"/>
      <c r="H53" s="132"/>
      <c r="I53" s="133"/>
      <c r="J53" s="132"/>
      <c r="K53" s="133"/>
      <c r="L53" s="132"/>
      <c r="M53" s="133"/>
      <c r="N53" s="132"/>
      <c r="O53" s="133"/>
      <c r="P53" s="134"/>
    </row>
    <row r="54" spans="1:16" ht="15">
      <c r="A54" s="180" t="s">
        <v>3</v>
      </c>
      <c r="B54" s="180" t="s">
        <v>79</v>
      </c>
      <c r="C54" s="180" t="s">
        <v>5</v>
      </c>
      <c r="D54" s="180" t="s">
        <v>6</v>
      </c>
      <c r="E54" s="180" t="s">
        <v>80</v>
      </c>
      <c r="F54" s="177" t="s">
        <v>81</v>
      </c>
      <c r="G54" s="177"/>
      <c r="H54" s="177" t="s">
        <v>81</v>
      </c>
      <c r="I54" s="177"/>
      <c r="J54" s="177" t="s">
        <v>82</v>
      </c>
      <c r="K54" s="177"/>
      <c r="L54" s="177" t="s">
        <v>82</v>
      </c>
      <c r="M54" s="177"/>
      <c r="N54" s="177" t="s">
        <v>81</v>
      </c>
      <c r="O54" s="177"/>
      <c r="P54" s="181" t="s">
        <v>83</v>
      </c>
    </row>
    <row r="55" spans="1:16" ht="15">
      <c r="A55" s="180"/>
      <c r="B55" s="180"/>
      <c r="C55" s="180"/>
      <c r="D55" s="180"/>
      <c r="E55" s="180"/>
      <c r="F55" s="179" t="s">
        <v>84</v>
      </c>
      <c r="G55" s="179"/>
      <c r="H55" s="179" t="s">
        <v>85</v>
      </c>
      <c r="I55" s="179"/>
      <c r="J55" s="179" t="s">
        <v>86</v>
      </c>
      <c r="K55" s="179"/>
      <c r="L55" s="179" t="s">
        <v>87</v>
      </c>
      <c r="M55" s="179"/>
      <c r="N55" s="179" t="s">
        <v>88</v>
      </c>
      <c r="O55" s="179"/>
      <c r="P55" s="182"/>
    </row>
    <row r="56" spans="1:16" ht="15">
      <c r="A56" s="135">
        <v>1</v>
      </c>
      <c r="B56" s="136" t="s">
        <v>36</v>
      </c>
      <c r="C56" s="137" t="s">
        <v>37</v>
      </c>
      <c r="D56" s="138" t="s">
        <v>38</v>
      </c>
      <c r="E56" s="139" t="s">
        <v>39</v>
      </c>
      <c r="F56" s="140">
        <v>7</v>
      </c>
      <c r="G56" s="141">
        <v>36</v>
      </c>
      <c r="H56" s="140">
        <v>6</v>
      </c>
      <c r="I56" s="141">
        <v>40</v>
      </c>
      <c r="J56" s="141">
        <v>1</v>
      </c>
      <c r="K56" s="141">
        <v>100</v>
      </c>
      <c r="L56" s="141">
        <v>3</v>
      </c>
      <c r="M56" s="141">
        <v>60</v>
      </c>
      <c r="N56" s="141">
        <v>0</v>
      </c>
      <c r="O56" s="141">
        <v>0</v>
      </c>
      <c r="P56" s="141">
        <v>200</v>
      </c>
    </row>
    <row r="57" spans="1:16" ht="15">
      <c r="A57" s="135">
        <v>2</v>
      </c>
      <c r="B57" s="142" t="s">
        <v>89</v>
      </c>
      <c r="C57" s="143" t="s">
        <v>90</v>
      </c>
      <c r="D57" s="138" t="s">
        <v>91</v>
      </c>
      <c r="E57" s="144" t="s">
        <v>92</v>
      </c>
      <c r="F57" s="140">
        <v>1</v>
      </c>
      <c r="G57" s="141">
        <v>100</v>
      </c>
      <c r="H57" s="140">
        <v>1</v>
      </c>
      <c r="I57" s="141">
        <v>100</v>
      </c>
      <c r="J57" s="141">
        <v>0</v>
      </c>
      <c r="K57" s="141">
        <v>0</v>
      </c>
      <c r="L57" s="141">
        <v>0</v>
      </c>
      <c r="M57" s="141">
        <v>0</v>
      </c>
      <c r="N57" s="141">
        <v>0</v>
      </c>
      <c r="O57" s="141">
        <v>0</v>
      </c>
      <c r="P57" s="141">
        <v>200</v>
      </c>
    </row>
    <row r="58" spans="1:16" ht="15">
      <c r="A58" s="135">
        <v>3</v>
      </c>
      <c r="B58" s="145" t="s">
        <v>41</v>
      </c>
      <c r="C58" s="146" t="s">
        <v>42</v>
      </c>
      <c r="D58" s="138" t="s">
        <v>93</v>
      </c>
      <c r="E58" s="145" t="s">
        <v>44</v>
      </c>
      <c r="F58" s="140">
        <v>8</v>
      </c>
      <c r="G58" s="141">
        <v>32</v>
      </c>
      <c r="H58" s="140">
        <v>9</v>
      </c>
      <c r="I58" s="141">
        <v>29</v>
      </c>
      <c r="J58" s="141">
        <v>2</v>
      </c>
      <c r="K58" s="141">
        <v>80</v>
      </c>
      <c r="L58" s="141">
        <v>2</v>
      </c>
      <c r="M58" s="141">
        <v>80</v>
      </c>
      <c r="N58" s="141">
        <v>0</v>
      </c>
      <c r="O58" s="141">
        <v>0</v>
      </c>
      <c r="P58" s="141">
        <v>192</v>
      </c>
    </row>
    <row r="59" spans="1:16" ht="15">
      <c r="A59" s="147">
        <v>4</v>
      </c>
      <c r="B59" s="148" t="s">
        <v>94</v>
      </c>
      <c r="C59" s="149" t="s">
        <v>95</v>
      </c>
      <c r="D59" s="150" t="s">
        <v>93</v>
      </c>
      <c r="E59" s="151" t="s">
        <v>96</v>
      </c>
      <c r="F59" s="152">
        <v>2</v>
      </c>
      <c r="G59" s="153">
        <v>80</v>
      </c>
      <c r="H59" s="152">
        <v>2</v>
      </c>
      <c r="I59" s="153">
        <v>80</v>
      </c>
      <c r="J59" s="153">
        <v>0</v>
      </c>
      <c r="K59" s="153">
        <v>0</v>
      </c>
      <c r="L59" s="153">
        <v>0</v>
      </c>
      <c r="M59" s="153">
        <v>0</v>
      </c>
      <c r="N59" s="153">
        <v>0</v>
      </c>
      <c r="O59" s="153">
        <v>0</v>
      </c>
      <c r="P59" s="141">
        <v>160</v>
      </c>
    </row>
    <row r="60" spans="1:16" ht="15">
      <c r="A60" s="147">
        <v>5</v>
      </c>
      <c r="B60" s="154" t="s">
        <v>46</v>
      </c>
      <c r="C60" s="155" t="s">
        <v>47</v>
      </c>
      <c r="D60" s="156" t="s">
        <v>48</v>
      </c>
      <c r="E60" s="154" t="s">
        <v>49</v>
      </c>
      <c r="F60" s="152">
        <v>0</v>
      </c>
      <c r="G60" s="153">
        <v>0</v>
      </c>
      <c r="H60" s="152">
        <v>0</v>
      </c>
      <c r="I60" s="153">
        <v>0</v>
      </c>
      <c r="J60" s="153">
        <v>3</v>
      </c>
      <c r="K60" s="153">
        <v>60</v>
      </c>
      <c r="L60" s="153">
        <v>1</v>
      </c>
      <c r="M60" s="153">
        <v>100</v>
      </c>
      <c r="N60" s="153">
        <v>0</v>
      </c>
      <c r="O60" s="153">
        <v>0</v>
      </c>
      <c r="P60" s="141">
        <v>160</v>
      </c>
    </row>
    <row r="61" spans="1:16" ht="15">
      <c r="A61" s="147">
        <v>6</v>
      </c>
      <c r="B61" s="148" t="s">
        <v>50</v>
      </c>
      <c r="C61" s="157" t="s">
        <v>51</v>
      </c>
      <c r="D61" s="156" t="s">
        <v>52</v>
      </c>
      <c r="E61" s="148" t="s">
        <v>53</v>
      </c>
      <c r="F61" s="152">
        <v>9</v>
      </c>
      <c r="G61" s="153">
        <v>29</v>
      </c>
      <c r="H61" s="152">
        <v>10</v>
      </c>
      <c r="I61" s="153">
        <v>26</v>
      </c>
      <c r="J61" s="153">
        <v>4</v>
      </c>
      <c r="K61" s="153">
        <v>50</v>
      </c>
      <c r="L61" s="153">
        <v>4</v>
      </c>
      <c r="M61" s="153">
        <v>50</v>
      </c>
      <c r="N61" s="153">
        <v>0</v>
      </c>
      <c r="O61" s="153">
        <v>0</v>
      </c>
      <c r="P61" s="141">
        <v>129</v>
      </c>
    </row>
    <row r="62" spans="1:16" ht="15">
      <c r="A62" s="147">
        <v>7</v>
      </c>
      <c r="B62" s="148" t="s">
        <v>97</v>
      </c>
      <c r="C62" s="158" t="s">
        <v>98</v>
      </c>
      <c r="D62" s="150" t="s">
        <v>93</v>
      </c>
      <c r="E62" s="148" t="s">
        <v>49</v>
      </c>
      <c r="F62" s="152">
        <v>3</v>
      </c>
      <c r="G62" s="152">
        <v>60</v>
      </c>
      <c r="H62" s="152">
        <v>3</v>
      </c>
      <c r="I62" s="152">
        <v>60</v>
      </c>
      <c r="J62" s="152">
        <v>0</v>
      </c>
      <c r="K62" s="152">
        <v>0</v>
      </c>
      <c r="L62" s="152">
        <v>0</v>
      </c>
      <c r="M62" s="152">
        <v>0</v>
      </c>
      <c r="N62" s="152">
        <v>0</v>
      </c>
      <c r="O62" s="152">
        <v>0</v>
      </c>
      <c r="P62" s="141">
        <v>120</v>
      </c>
    </row>
    <row r="63" spans="1:16" ht="15">
      <c r="A63" s="147">
        <v>8</v>
      </c>
      <c r="B63" s="148" t="s">
        <v>99</v>
      </c>
      <c r="C63" s="158" t="s">
        <v>100</v>
      </c>
      <c r="D63" s="150" t="s">
        <v>101</v>
      </c>
      <c r="E63" s="148" t="s">
        <v>102</v>
      </c>
      <c r="F63" s="152">
        <v>5</v>
      </c>
      <c r="G63" s="152">
        <v>45</v>
      </c>
      <c r="H63" s="152">
        <v>4</v>
      </c>
      <c r="I63" s="152">
        <v>50</v>
      </c>
      <c r="J63" s="152">
        <v>0</v>
      </c>
      <c r="K63" s="152">
        <v>0</v>
      </c>
      <c r="L63" s="152">
        <v>0</v>
      </c>
      <c r="M63" s="152">
        <v>0</v>
      </c>
      <c r="N63" s="152">
        <v>0</v>
      </c>
      <c r="O63" s="152">
        <v>0</v>
      </c>
      <c r="P63" s="141">
        <v>95</v>
      </c>
    </row>
    <row r="64" spans="1:16" ht="15">
      <c r="A64" s="147">
        <v>9</v>
      </c>
      <c r="B64" s="159" t="s">
        <v>103</v>
      </c>
      <c r="C64" s="158" t="s">
        <v>104</v>
      </c>
      <c r="D64" s="150" t="s">
        <v>93</v>
      </c>
      <c r="E64" s="159" t="s">
        <v>105</v>
      </c>
      <c r="F64" s="152">
        <v>4</v>
      </c>
      <c r="G64" s="152">
        <v>50</v>
      </c>
      <c r="H64" s="152">
        <v>7</v>
      </c>
      <c r="I64" s="152">
        <v>36</v>
      </c>
      <c r="J64" s="152">
        <v>0</v>
      </c>
      <c r="K64" s="152">
        <v>0</v>
      </c>
      <c r="L64" s="152">
        <v>0</v>
      </c>
      <c r="M64" s="152">
        <v>0</v>
      </c>
      <c r="N64" s="152">
        <v>0</v>
      </c>
      <c r="O64" s="152">
        <v>0</v>
      </c>
      <c r="P64" s="141">
        <v>86</v>
      </c>
    </row>
    <row r="65" spans="1:16" ht="15">
      <c r="A65" s="147">
        <v>9</v>
      </c>
      <c r="B65" s="159" t="s">
        <v>106</v>
      </c>
      <c r="C65" s="158" t="s">
        <v>107</v>
      </c>
      <c r="D65" s="150" t="s">
        <v>108</v>
      </c>
      <c r="E65" s="159" t="s">
        <v>109</v>
      </c>
      <c r="F65" s="152">
        <v>6</v>
      </c>
      <c r="G65" s="152">
        <v>40</v>
      </c>
      <c r="H65" s="152">
        <v>5</v>
      </c>
      <c r="I65" s="152">
        <v>45</v>
      </c>
      <c r="J65" s="152">
        <v>0</v>
      </c>
      <c r="K65" s="152">
        <v>0</v>
      </c>
      <c r="L65" s="152">
        <v>0</v>
      </c>
      <c r="M65" s="152">
        <v>0</v>
      </c>
      <c r="N65" s="152">
        <v>0</v>
      </c>
      <c r="O65" s="152">
        <v>0</v>
      </c>
      <c r="P65" s="141">
        <v>85</v>
      </c>
    </row>
    <row r="66" spans="1:16" ht="15">
      <c r="A66" s="147">
        <v>10</v>
      </c>
      <c r="B66" s="148" t="s">
        <v>110</v>
      </c>
      <c r="C66" s="158" t="s">
        <v>111</v>
      </c>
      <c r="D66" s="150" t="s">
        <v>38</v>
      </c>
      <c r="E66" s="148" t="s">
        <v>112</v>
      </c>
      <c r="F66" s="152">
        <v>10</v>
      </c>
      <c r="G66" s="152">
        <v>26</v>
      </c>
      <c r="H66" s="152">
        <v>11</v>
      </c>
      <c r="I66" s="152">
        <v>24</v>
      </c>
      <c r="J66" s="152">
        <v>0</v>
      </c>
      <c r="K66" s="152">
        <v>0</v>
      </c>
      <c r="L66" s="152">
        <v>0</v>
      </c>
      <c r="M66" s="152">
        <v>0</v>
      </c>
      <c r="N66" s="152">
        <v>0</v>
      </c>
      <c r="O66" s="152">
        <v>0</v>
      </c>
      <c r="P66" s="141">
        <v>50</v>
      </c>
    </row>
    <row r="67" ht="15">
      <c r="P67" s="134"/>
    </row>
    <row r="68" spans="1:16" ht="23.25">
      <c r="A68" s="128"/>
      <c r="B68" s="129" t="s">
        <v>113</v>
      </c>
      <c r="C68" s="128"/>
      <c r="D68" s="130"/>
      <c r="E68" s="131" t="s">
        <v>78</v>
      </c>
      <c r="F68" s="132"/>
      <c r="G68" s="133"/>
      <c r="H68" s="132"/>
      <c r="I68" s="133"/>
      <c r="J68" s="132"/>
      <c r="K68" s="133"/>
      <c r="L68" s="132"/>
      <c r="M68" s="133"/>
      <c r="N68" s="132"/>
      <c r="O68" s="133"/>
      <c r="P68" s="134"/>
    </row>
    <row r="69" spans="1:16" ht="15">
      <c r="A69" s="128"/>
      <c r="B69" s="130"/>
      <c r="C69" s="128"/>
      <c r="D69" s="130"/>
      <c r="E69" s="130"/>
      <c r="F69" s="132"/>
      <c r="G69" s="133"/>
      <c r="H69" s="132"/>
      <c r="I69" s="133"/>
      <c r="J69" s="132"/>
      <c r="K69" s="133"/>
      <c r="L69" s="132"/>
      <c r="M69" s="133"/>
      <c r="N69" s="132"/>
      <c r="O69" s="133"/>
      <c r="P69" s="134"/>
    </row>
    <row r="70" spans="1:16" ht="15">
      <c r="A70" s="180" t="s">
        <v>3</v>
      </c>
      <c r="B70" s="180" t="s">
        <v>79</v>
      </c>
      <c r="C70" s="180" t="s">
        <v>5</v>
      </c>
      <c r="D70" s="180" t="s">
        <v>6</v>
      </c>
      <c r="E70" s="180" t="s">
        <v>80</v>
      </c>
      <c r="F70" s="177" t="s">
        <v>81</v>
      </c>
      <c r="G70" s="177"/>
      <c r="H70" s="177" t="s">
        <v>81</v>
      </c>
      <c r="I70" s="177"/>
      <c r="J70" s="177" t="s">
        <v>82</v>
      </c>
      <c r="K70" s="177"/>
      <c r="L70" s="177" t="s">
        <v>82</v>
      </c>
      <c r="M70" s="177"/>
      <c r="N70" s="177" t="s">
        <v>81</v>
      </c>
      <c r="O70" s="177"/>
      <c r="P70" s="178" t="s">
        <v>83</v>
      </c>
    </row>
    <row r="71" spans="1:16" ht="15">
      <c r="A71" s="180"/>
      <c r="B71" s="180"/>
      <c r="C71" s="180"/>
      <c r="D71" s="180"/>
      <c r="E71" s="180"/>
      <c r="F71" s="179" t="s">
        <v>84</v>
      </c>
      <c r="G71" s="179"/>
      <c r="H71" s="179" t="s">
        <v>85</v>
      </c>
      <c r="I71" s="179"/>
      <c r="J71" s="179" t="s">
        <v>86</v>
      </c>
      <c r="K71" s="179"/>
      <c r="L71" s="179" t="s">
        <v>87</v>
      </c>
      <c r="M71" s="179"/>
      <c r="N71" s="179" t="s">
        <v>88</v>
      </c>
      <c r="O71" s="179"/>
      <c r="P71" s="178"/>
    </row>
    <row r="72" spans="1:16" ht="15">
      <c r="A72" s="135">
        <v>1</v>
      </c>
      <c r="B72" s="160" t="s">
        <v>63</v>
      </c>
      <c r="C72" s="161" t="s">
        <v>64</v>
      </c>
      <c r="D72" s="162" t="s">
        <v>65</v>
      </c>
      <c r="E72" s="163" t="s">
        <v>70</v>
      </c>
      <c r="F72" s="164">
        <v>2</v>
      </c>
      <c r="G72" s="165">
        <v>80</v>
      </c>
      <c r="H72" s="164">
        <v>2</v>
      </c>
      <c r="I72" s="165">
        <v>80</v>
      </c>
      <c r="J72" s="165">
        <v>2</v>
      </c>
      <c r="K72" s="165">
        <v>80</v>
      </c>
      <c r="L72" s="165">
        <v>1</v>
      </c>
      <c r="M72" s="165">
        <v>100</v>
      </c>
      <c r="N72" s="165">
        <v>0</v>
      </c>
      <c r="O72" s="165">
        <v>0</v>
      </c>
      <c r="P72" s="165">
        <v>260</v>
      </c>
    </row>
    <row r="73" spans="1:16" ht="15">
      <c r="A73" s="135">
        <v>2</v>
      </c>
      <c r="B73" s="166" t="s">
        <v>114</v>
      </c>
      <c r="C73" s="167" t="s">
        <v>115</v>
      </c>
      <c r="D73" s="162" t="s">
        <v>91</v>
      </c>
      <c r="E73" s="168" t="s">
        <v>116</v>
      </c>
      <c r="F73" s="164">
        <v>1</v>
      </c>
      <c r="G73" s="165">
        <v>100</v>
      </c>
      <c r="H73" s="164">
        <v>1</v>
      </c>
      <c r="I73" s="165">
        <v>100</v>
      </c>
      <c r="J73" s="165">
        <v>0</v>
      </c>
      <c r="K73" s="165">
        <v>0</v>
      </c>
      <c r="L73" s="165">
        <v>0</v>
      </c>
      <c r="M73" s="165">
        <v>0</v>
      </c>
      <c r="N73" s="165">
        <v>0</v>
      </c>
      <c r="O73" s="165">
        <v>0</v>
      </c>
      <c r="P73" s="165">
        <v>200</v>
      </c>
    </row>
    <row r="74" spans="1:16" ht="15">
      <c r="A74" s="135">
        <v>3</v>
      </c>
      <c r="B74" s="169" t="s">
        <v>58</v>
      </c>
      <c r="C74" s="170" t="s">
        <v>59</v>
      </c>
      <c r="D74" s="171" t="s">
        <v>60</v>
      </c>
      <c r="E74" s="169" t="s">
        <v>61</v>
      </c>
      <c r="F74" s="164">
        <v>0</v>
      </c>
      <c r="G74" s="164">
        <v>0</v>
      </c>
      <c r="H74" s="164">
        <v>0</v>
      </c>
      <c r="I74" s="164">
        <v>0</v>
      </c>
      <c r="J74" s="164">
        <v>1</v>
      </c>
      <c r="K74" s="164">
        <v>100</v>
      </c>
      <c r="L74" s="164">
        <v>2</v>
      </c>
      <c r="M74" s="164">
        <v>80</v>
      </c>
      <c r="N74" s="164">
        <v>0</v>
      </c>
      <c r="O74" s="164">
        <v>0</v>
      </c>
      <c r="P74" s="165">
        <v>180</v>
      </c>
    </row>
    <row r="75" spans="1:16" ht="15">
      <c r="A75" s="147">
        <v>4</v>
      </c>
      <c r="B75" s="172" t="s">
        <v>117</v>
      </c>
      <c r="C75" s="173" t="s">
        <v>74</v>
      </c>
      <c r="D75" s="174" t="s">
        <v>75</v>
      </c>
      <c r="E75" s="172" t="s">
        <v>76</v>
      </c>
      <c r="F75" s="175">
        <v>5</v>
      </c>
      <c r="G75" s="175">
        <v>45</v>
      </c>
      <c r="H75" s="175">
        <v>5</v>
      </c>
      <c r="I75" s="175">
        <v>45</v>
      </c>
      <c r="J75" s="175">
        <v>4</v>
      </c>
      <c r="K75" s="175">
        <v>50</v>
      </c>
      <c r="L75" s="175">
        <v>4</v>
      </c>
      <c r="M75" s="175">
        <v>50</v>
      </c>
      <c r="N75" s="175">
        <v>0</v>
      </c>
      <c r="O75" s="175">
        <v>0</v>
      </c>
      <c r="P75" s="165">
        <v>145</v>
      </c>
    </row>
    <row r="76" spans="1:16" ht="15">
      <c r="A76" s="147">
        <v>5</v>
      </c>
      <c r="B76" s="172" t="s">
        <v>118</v>
      </c>
      <c r="C76" s="173" t="s">
        <v>119</v>
      </c>
      <c r="D76" s="174" t="s">
        <v>60</v>
      </c>
      <c r="E76" s="172" t="s">
        <v>120</v>
      </c>
      <c r="F76" s="175">
        <v>3</v>
      </c>
      <c r="G76" s="175">
        <v>60</v>
      </c>
      <c r="H76" s="175">
        <v>3</v>
      </c>
      <c r="I76" s="175">
        <v>60</v>
      </c>
      <c r="J76" s="175">
        <v>0</v>
      </c>
      <c r="K76" s="175">
        <v>0</v>
      </c>
      <c r="L76" s="175">
        <v>0</v>
      </c>
      <c r="M76" s="175">
        <v>0</v>
      </c>
      <c r="N76" s="175">
        <v>0</v>
      </c>
      <c r="O76" s="175">
        <v>0</v>
      </c>
      <c r="P76" s="165">
        <v>120</v>
      </c>
    </row>
    <row r="77" spans="1:16" ht="15">
      <c r="A77" s="147">
        <v>4</v>
      </c>
      <c r="B77" s="172" t="s">
        <v>68</v>
      </c>
      <c r="C77" s="173" t="s">
        <v>69</v>
      </c>
      <c r="D77" s="174" t="s">
        <v>93</v>
      </c>
      <c r="E77" s="172" t="s">
        <v>70</v>
      </c>
      <c r="F77" s="175">
        <v>0</v>
      </c>
      <c r="G77" s="175">
        <v>0</v>
      </c>
      <c r="H77" s="175">
        <v>0</v>
      </c>
      <c r="I77" s="175">
        <v>0</v>
      </c>
      <c r="J77" s="175">
        <v>3</v>
      </c>
      <c r="K77" s="175">
        <v>60</v>
      </c>
      <c r="L77" s="175">
        <v>3</v>
      </c>
      <c r="M77" s="175">
        <v>60</v>
      </c>
      <c r="N77" s="175">
        <v>0</v>
      </c>
      <c r="O77" s="175">
        <v>0</v>
      </c>
      <c r="P77" s="165">
        <v>120</v>
      </c>
    </row>
    <row r="78" spans="1:16" ht="15">
      <c r="A78" s="147">
        <v>5</v>
      </c>
      <c r="B78" s="172" t="s">
        <v>121</v>
      </c>
      <c r="C78" s="173" t="s">
        <v>122</v>
      </c>
      <c r="D78" s="174" t="s">
        <v>123</v>
      </c>
      <c r="E78" s="172" t="s">
        <v>124</v>
      </c>
      <c r="F78" s="175">
        <v>4</v>
      </c>
      <c r="G78" s="175">
        <v>50</v>
      </c>
      <c r="H78" s="175">
        <v>3</v>
      </c>
      <c r="I78" s="175">
        <v>60</v>
      </c>
      <c r="J78" s="175">
        <v>0</v>
      </c>
      <c r="K78" s="175">
        <v>0</v>
      </c>
      <c r="L78" s="175">
        <v>0</v>
      </c>
      <c r="M78" s="175">
        <v>0</v>
      </c>
      <c r="N78" s="175">
        <v>0</v>
      </c>
      <c r="O78" s="175">
        <v>0</v>
      </c>
      <c r="P78" s="165">
        <v>110</v>
      </c>
    </row>
  </sheetData>
  <sheetProtection/>
  <mergeCells count="88">
    <mergeCell ref="A1:J1"/>
    <mergeCell ref="A2:J2"/>
    <mergeCell ref="A3:B4"/>
    <mergeCell ref="A6:A7"/>
    <mergeCell ref="B6:B7"/>
    <mergeCell ref="C6:C7"/>
    <mergeCell ref="D6:D7"/>
    <mergeCell ref="E6:E7"/>
    <mergeCell ref="F6:F7"/>
    <mergeCell ref="L6:O6"/>
    <mergeCell ref="P6:R6"/>
    <mergeCell ref="S6:X6"/>
    <mergeCell ref="Y6:Y7"/>
    <mergeCell ref="Z6:Z7"/>
    <mergeCell ref="A13:J13"/>
    <mergeCell ref="A14:J14"/>
    <mergeCell ref="A15:B16"/>
    <mergeCell ref="A18:A19"/>
    <mergeCell ref="B18:B19"/>
    <mergeCell ref="S18:X18"/>
    <mergeCell ref="Y18:Y19"/>
    <mergeCell ref="Z18:Z19"/>
    <mergeCell ref="A38:J38"/>
    <mergeCell ref="A39:J39"/>
    <mergeCell ref="C18:C19"/>
    <mergeCell ref="D18:D19"/>
    <mergeCell ref="E18:E19"/>
    <mergeCell ref="F18:F19"/>
    <mergeCell ref="L18:O18"/>
    <mergeCell ref="P18:R18"/>
    <mergeCell ref="L31:O31"/>
    <mergeCell ref="P31:R31"/>
    <mergeCell ref="S31:X31"/>
    <mergeCell ref="Y31:Y32"/>
    <mergeCell ref="Z31:Z32"/>
    <mergeCell ref="A26:J26"/>
    <mergeCell ref="A27:J27"/>
    <mergeCell ref="A43:A44"/>
    <mergeCell ref="B43:B44"/>
    <mergeCell ref="C43:C44"/>
    <mergeCell ref="D43:D44"/>
    <mergeCell ref="E43:E44"/>
    <mergeCell ref="F43:F44"/>
    <mergeCell ref="A40:B41"/>
    <mergeCell ref="A28:B29"/>
    <mergeCell ref="A31:A32"/>
    <mergeCell ref="B31:B32"/>
    <mergeCell ref="C31:C32"/>
    <mergeCell ref="D31:D32"/>
    <mergeCell ref="E31:E32"/>
    <mergeCell ref="F31:F32"/>
    <mergeCell ref="L43:O43"/>
    <mergeCell ref="P43:R43"/>
    <mergeCell ref="S43:X43"/>
    <mergeCell ref="Y43:Y44"/>
    <mergeCell ref="Z43:Z44"/>
    <mergeCell ref="A54:A55"/>
    <mergeCell ref="B54:B55"/>
    <mergeCell ref="C54:C55"/>
    <mergeCell ref="D54:D55"/>
    <mergeCell ref="E54:E55"/>
    <mergeCell ref="P54:P55"/>
    <mergeCell ref="F55:G55"/>
    <mergeCell ref="H55:I55"/>
    <mergeCell ref="J55:K55"/>
    <mergeCell ref="L55:M55"/>
    <mergeCell ref="N55:O55"/>
    <mergeCell ref="F54:G54"/>
    <mergeCell ref="F70:G70"/>
    <mergeCell ref="H54:I54"/>
    <mergeCell ref="J54:K54"/>
    <mergeCell ref="L54:M54"/>
    <mergeCell ref="N54:O54"/>
    <mergeCell ref="A70:A71"/>
    <mergeCell ref="B70:B71"/>
    <mergeCell ref="C70:C71"/>
    <mergeCell ref="D70:D71"/>
    <mergeCell ref="E70:E71"/>
    <mergeCell ref="F71:G71"/>
    <mergeCell ref="H71:I71"/>
    <mergeCell ref="J71:K71"/>
    <mergeCell ref="L71:M71"/>
    <mergeCell ref="N71:O71"/>
    <mergeCell ref="H70:I70"/>
    <mergeCell ref="J70:K70"/>
    <mergeCell ref="L70:M70"/>
    <mergeCell ref="N70:O70"/>
    <mergeCell ref="P70:P7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VH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Kreisel</dc:creator>
  <cp:keywords/>
  <dc:description/>
  <cp:lastModifiedBy>Jiří Kreisel</cp:lastModifiedBy>
  <dcterms:created xsi:type="dcterms:W3CDTF">2013-07-03T19:28:05Z</dcterms:created>
  <dcterms:modified xsi:type="dcterms:W3CDTF">2013-07-03T19:34:17Z</dcterms:modified>
  <cp:category/>
  <cp:version/>
  <cp:contentType/>
  <cp:contentStatus/>
</cp:coreProperties>
</file>